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uhusinecrez-my.sharepoint.com/personal/novotna_husinec-rez_cz/Documents/Plocha/"/>
    </mc:Choice>
  </mc:AlternateContent>
  <xr:revisionPtr revIDLastSave="0" documentId="8_{114E85C4-78B0-4BAE-BA21-FD044DF244AB}" xr6:coauthVersionLast="47" xr6:coauthVersionMax="47" xr10:uidLastSave="{00000000-0000-0000-0000-000000000000}"/>
  <bookViews>
    <workbookView xWindow="780" yWindow="780" windowWidth="21600" windowHeight="11385" xr2:uid="{5EB3AFC8-1103-4F70-A653-EFB892B90349}"/>
  </bookViews>
  <sheets>
    <sheet name="říjen 2021" sheetId="1" r:id="rId1"/>
  </sheets>
  <definedNames>
    <definedName name="_xlnm.Print_Area" localSheetId="0">'říjen 2021'!$B$3:$J$68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F64" i="1"/>
  <c r="I63" i="1"/>
  <c r="L63" i="1" s="1"/>
  <c r="I62" i="1"/>
  <c r="L62" i="1" s="1"/>
  <c r="I61" i="1"/>
  <c r="L61" i="1" s="1"/>
  <c r="I60" i="1"/>
  <c r="L60" i="1" s="1"/>
  <c r="I59" i="1"/>
  <c r="L59" i="1" s="1"/>
  <c r="I58" i="1"/>
  <c r="L58" i="1" s="1"/>
  <c r="I57" i="1"/>
  <c r="L57" i="1" s="1"/>
  <c r="I56" i="1"/>
  <c r="L56" i="1" s="1"/>
  <c r="I55" i="1"/>
  <c r="L55" i="1" s="1"/>
  <c r="I54" i="1"/>
  <c r="L54" i="1" s="1"/>
  <c r="I53" i="1"/>
  <c r="L53" i="1" s="1"/>
  <c r="I52" i="1"/>
  <c r="L52" i="1" s="1"/>
  <c r="I51" i="1"/>
  <c r="L51" i="1" s="1"/>
  <c r="I50" i="1"/>
  <c r="L50" i="1" s="1"/>
  <c r="I49" i="1"/>
  <c r="L49" i="1" s="1"/>
  <c r="I48" i="1"/>
  <c r="L48" i="1" s="1"/>
  <c r="I47" i="1"/>
  <c r="L47" i="1" s="1"/>
  <c r="L46" i="1"/>
  <c r="L45" i="1"/>
  <c r="I45" i="1"/>
  <c r="I64" i="1" s="1"/>
  <c r="I28" i="1"/>
  <c r="H28" i="1"/>
  <c r="H30" i="1" s="1"/>
  <c r="L27" i="1"/>
  <c r="L26" i="1"/>
  <c r="L25" i="1"/>
  <c r="L24" i="1"/>
  <c r="L23" i="1"/>
  <c r="L22" i="1"/>
  <c r="L21" i="1"/>
  <c r="L20" i="1"/>
  <c r="L19" i="1"/>
  <c r="L18" i="1"/>
  <c r="L16" i="1"/>
  <c r="L15" i="1"/>
  <c r="L14" i="1"/>
  <c r="L13" i="1"/>
  <c r="L12" i="1"/>
  <c r="L11" i="1"/>
  <c r="L10" i="1"/>
  <c r="L9" i="1"/>
  <c r="L8" i="1"/>
  <c r="L7" i="1"/>
</calcChain>
</file>

<file path=xl/sharedStrings.xml><?xml version="1.0" encoding="utf-8"?>
<sst xmlns="http://schemas.openxmlformats.org/spreadsheetml/2006/main" count="109" uniqueCount="65">
  <si>
    <r>
      <t xml:space="preserve">Návrh úpravy rozpočtu na rok 2021 </t>
    </r>
    <r>
      <rPr>
        <b/>
        <sz val="12"/>
        <color theme="1"/>
        <rFont val="Calibri"/>
        <family val="2"/>
        <charset val="238"/>
      </rPr>
      <t>- rozpočtové opatření č. 5 (říjen 2021)</t>
    </r>
  </si>
  <si>
    <t>NÁVRH</t>
  </si>
  <si>
    <t>položka</t>
  </si>
  <si>
    <t>paragraf</t>
  </si>
  <si>
    <t>schvál. rozp.</t>
  </si>
  <si>
    <t>upravený rozpočet</t>
  </si>
  <si>
    <t>rozdíl příjmů</t>
  </si>
  <si>
    <t>rozdíl výdajů</t>
  </si>
  <si>
    <t>pozn.</t>
  </si>
  <si>
    <t>kontrola</t>
  </si>
  <si>
    <t>231 22</t>
  </si>
  <si>
    <t>DPFO placená plátci</t>
  </si>
  <si>
    <t xml:space="preserve">DPFO ze SVČ </t>
  </si>
  <si>
    <t>DPFO vybíraná srážkou</t>
  </si>
  <si>
    <t xml:space="preserve">DPPO </t>
  </si>
  <si>
    <t>DPH</t>
  </si>
  <si>
    <t>231 20</t>
  </si>
  <si>
    <t>Správní poplatky</t>
  </si>
  <si>
    <t>Přijaté transfery ze SR</t>
  </si>
  <si>
    <t>Příjmy z prodeje dlouhodobého majetku</t>
  </si>
  <si>
    <t>Přijaté příspěvky od stavebníků</t>
  </si>
  <si>
    <t>Přijatá pojistná plnění od pojišťovny (rozbitá autoskla)</t>
  </si>
  <si>
    <t>231 30</t>
  </si>
  <si>
    <t>KANALIZACE - platby za čištění odpadních vod ÚJV</t>
  </si>
  <si>
    <t>Veřejné osvětlení - elektrická energie</t>
  </si>
  <si>
    <t>Komunální služby a územní rozvoj - nákup služeb</t>
  </si>
  <si>
    <t>Nákup pozemků</t>
  </si>
  <si>
    <t>Odpadové hospodářství - nákup kompostérů</t>
  </si>
  <si>
    <t>Odpadové hospodářství - nákup služeb</t>
  </si>
  <si>
    <t>Bezpečnost a veřejný pořádek - nákup služeb</t>
  </si>
  <si>
    <t>VS - platy zaměstnanců</t>
  </si>
  <si>
    <t>VS - odvody na sociální zabezpečení</t>
  </si>
  <si>
    <t>VS - odvody na zdravotní pojištění</t>
  </si>
  <si>
    <t>231 10</t>
  </si>
  <si>
    <t>Financování</t>
  </si>
  <si>
    <t>poznámka</t>
  </si>
  <si>
    <t>Úprava rozpočtu na základě dosažené, resp. očekávané skutečnosti.</t>
  </si>
  <si>
    <t>Úprava plochy před kapličkou.</t>
  </si>
  <si>
    <t>V závěru roku budeme platit druhou splátku za pozemky Hradcových.</t>
  </si>
  <si>
    <t>Obec nakoupila kompostéry pro občany, většina nákladů (včetně administrace dotace) bude pokryta z dotace. Vyřizování probíhá.</t>
  </si>
  <si>
    <t>Položka zahrnuje platby za kamery (NetRex, ÚJV, Bernášek).</t>
  </si>
  <si>
    <t>Navýšení z důvodu změny pracovního úvazku úřednice z 3/4 na plný.</t>
  </si>
  <si>
    <r>
      <t xml:space="preserve">Celkově jde o zvýšení příjmů o 737 437 Kč a zvýšení výdajů o 1 934 400 Kč. Potřeba dofinancování z prostředků minulých let se tedy </t>
    </r>
    <r>
      <rPr>
        <b/>
        <sz val="11"/>
        <color theme="1"/>
        <rFont val="Calibri"/>
        <family val="2"/>
        <charset val="238"/>
      </rPr>
      <t>zvyšuje</t>
    </r>
    <r>
      <rPr>
        <sz val="11"/>
        <color theme="1"/>
        <rFont val="Calibri"/>
        <family val="2"/>
        <charset val="238"/>
      </rPr>
      <t xml:space="preserve"> o 1 196 963 Kč.</t>
    </r>
  </si>
  <si>
    <r>
      <t>Změna rozpisu položek - informační tabulka</t>
    </r>
    <r>
      <rPr>
        <b/>
        <sz val="11"/>
        <rFont val="Calibri"/>
        <family val="2"/>
        <charset val="238"/>
      </rPr>
      <t xml:space="preserve"> o přesunech mezi položkami bez dopadu na paragraf</t>
    </r>
  </si>
  <si>
    <t>Vzhled obce - nákup materiálu</t>
  </si>
  <si>
    <t>Vzhled obce - nákup služeb</t>
  </si>
  <si>
    <t>Vzhled obce - DDHM</t>
  </si>
  <si>
    <t>Vzhled obce - odměny brigádníkům</t>
  </si>
  <si>
    <t>Vzhled obce - pojistné na sociální zabezpečení</t>
  </si>
  <si>
    <t>Vzhled obce - platy zaměstnanců</t>
  </si>
  <si>
    <t>Vzhled obce - investice</t>
  </si>
  <si>
    <t>Vzhled obce - stroje a zařízení</t>
  </si>
  <si>
    <t>Hasiči - opravy a údržba</t>
  </si>
  <si>
    <t>Hasiči - pohonné hmoty</t>
  </si>
  <si>
    <t>Hasiči - DDHM</t>
  </si>
  <si>
    <t xml:space="preserve">VOLBY - odměny </t>
  </si>
  <si>
    <t>VOLBY - materiál</t>
  </si>
  <si>
    <t>VOLBY - poštovné</t>
  </si>
  <si>
    <t>VOLBY - cestovné</t>
  </si>
  <si>
    <t>VOLBY - pohoštění</t>
  </si>
  <si>
    <t>VS - opravy a údržba</t>
  </si>
  <si>
    <t>VS - elektřina</t>
  </si>
  <si>
    <t>VS - poskytnuté náhrady za rozbitá autoskla</t>
  </si>
  <si>
    <t>Kontrolní součet</t>
  </si>
  <si>
    <t>J. Jeřábková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</si>
</sst>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FF0000"/>
      <name val="Calibri"/>
      <family val="2"/>
      <charset val="238"/>
    </font>
    <font>
      <b/>
      <sz val="14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9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5" xfId="0" applyBorder="1"/>
    <xf numFmtId="0" fontId="3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9" xfId="0" applyFont="1" applyBorder="1"/>
    <xf numFmtId="0" fontId="0" fillId="0" borderId="11" xfId="0" applyBorder="1" applyAlignment="1">
      <alignment horizontal="right" indent="1"/>
    </xf>
    <xf numFmtId="1" fontId="0" fillId="0" borderId="12" xfId="0" applyNumberFormat="1" applyBorder="1" applyAlignment="1">
      <alignment horizontal="right" indent="1"/>
    </xf>
    <xf numFmtId="0" fontId="0" fillId="0" borderId="13" xfId="0" applyBorder="1" applyAlignment="1">
      <alignment horizontal="right" indent="1"/>
    </xf>
    <xf numFmtId="0" fontId="0" fillId="0" borderId="14" xfId="0" applyBorder="1"/>
    <xf numFmtId="3" fontId="0" fillId="2" borderId="13" xfId="0" applyNumberFormat="1" applyFill="1" applyBorder="1" applyAlignment="1">
      <alignment horizontal="right" indent="1"/>
    </xf>
    <xf numFmtId="3" fontId="5" fillId="0" borderId="12" xfId="0" applyNumberFormat="1" applyFont="1" applyBorder="1" applyAlignment="1">
      <alignment horizontal="right" indent="1"/>
    </xf>
    <xf numFmtId="3" fontId="0" fillId="0" borderId="13" xfId="0" applyNumberFormat="1" applyBorder="1" applyAlignment="1">
      <alignment horizontal="right" indent="1"/>
    </xf>
    <xf numFmtId="3" fontId="0" fillId="0" borderId="12" xfId="0" applyNumberFormat="1" applyBorder="1" applyAlignment="1">
      <alignment horizontal="right" indent="1"/>
    </xf>
    <xf numFmtId="0" fontId="0" fillId="0" borderId="12" xfId="0" applyBorder="1" applyAlignment="1">
      <alignment horizontal="right" indent="1"/>
    </xf>
    <xf numFmtId="3" fontId="0" fillId="0" borderId="0" xfId="0" applyNumberFormat="1"/>
    <xf numFmtId="0" fontId="0" fillId="0" borderId="12" xfId="0" applyBorder="1"/>
    <xf numFmtId="0" fontId="0" fillId="0" borderId="14" xfId="0" applyBorder="1" applyAlignment="1">
      <alignment horizontal="right" indent="1"/>
    </xf>
    <xf numFmtId="3" fontId="0" fillId="2" borderId="12" xfId="0" applyNumberFormat="1" applyFill="1" applyBorder="1" applyAlignment="1">
      <alignment horizontal="right" indent="1"/>
    </xf>
    <xf numFmtId="0" fontId="0" fillId="0" borderId="0" xfId="0" applyAlignment="1">
      <alignment horizontal="right" indent="1"/>
    </xf>
    <xf numFmtId="1" fontId="0" fillId="0" borderId="0" xfId="0" applyNumberFormat="1" applyAlignment="1">
      <alignment horizontal="right" indent="1"/>
    </xf>
    <xf numFmtId="3" fontId="0" fillId="0" borderId="0" xfId="0" applyNumberFormat="1" applyAlignment="1">
      <alignment horizontal="right" indent="1"/>
    </xf>
    <xf numFmtId="3" fontId="5" fillId="0" borderId="0" xfId="0" applyNumberFormat="1" applyFont="1" applyAlignment="1">
      <alignment horizontal="right" indent="1"/>
    </xf>
    <xf numFmtId="3" fontId="4" fillId="0" borderId="12" xfId="0" applyNumberFormat="1" applyFont="1" applyBorder="1" applyAlignment="1">
      <alignment horizontal="right" indent="1"/>
    </xf>
    <xf numFmtId="3" fontId="4" fillId="0" borderId="15" xfId="0" applyNumberFormat="1" applyFont="1" applyBorder="1" applyAlignment="1">
      <alignment horizontal="right" indent="1"/>
    </xf>
    <xf numFmtId="3" fontId="4" fillId="0" borderId="0" xfId="0" applyNumberFormat="1" applyFont="1" applyAlignment="1">
      <alignment horizontal="right" indent="1"/>
    </xf>
    <xf numFmtId="0" fontId="2" fillId="0" borderId="13" xfId="0" applyFont="1" applyBorder="1" applyAlignment="1">
      <alignment horizontal="right" indent="1"/>
    </xf>
    <xf numFmtId="0" fontId="4" fillId="0" borderId="0" xfId="0" applyFont="1"/>
    <xf numFmtId="0" fontId="4" fillId="0" borderId="16" xfId="0" applyFont="1" applyBorder="1"/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3" fontId="0" fillId="2" borderId="14" xfId="0" applyNumberFormat="1" applyFill="1" applyBorder="1" applyAlignment="1">
      <alignment vertical="center"/>
    </xf>
    <xf numFmtId="3" fontId="0" fillId="0" borderId="14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0" fontId="2" fillId="0" borderId="12" xfId="0" applyFont="1" applyBorder="1" applyAlignment="1">
      <alignment horizontal="right" vertical="center"/>
    </xf>
    <xf numFmtId="0" fontId="0" fillId="0" borderId="12" xfId="0" applyBorder="1" applyAlignment="1">
      <alignment horizontal="left" vertical="center"/>
    </xf>
    <xf numFmtId="3" fontId="4" fillId="0" borderId="12" xfId="0" applyNumberFormat="1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2" xfId="0" applyFont="1" applyBorder="1"/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left" vertical="center"/>
    </xf>
    <xf numFmtId="3" fontId="6" fillId="0" borderId="14" xfId="0" applyNumberFormat="1" applyFont="1" applyBorder="1" applyAlignment="1">
      <alignment horizontal="center" vertical="center"/>
    </xf>
    <xf numFmtId="14" fontId="8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3" fontId="6" fillId="0" borderId="11" xfId="0" applyNumberFormat="1" applyFont="1" applyBorder="1" applyAlignment="1">
      <alignment horizontal="center"/>
    </xf>
    <xf numFmtId="3" fontId="6" fillId="0" borderId="15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5A44B-A294-4827-95CD-6A991170AF28}">
  <dimension ref="B2:N68"/>
  <sheetViews>
    <sheetView tabSelected="1" topLeftCell="A28" workbookViewId="0">
      <selection activeCell="E56" sqref="E56"/>
    </sheetView>
  </sheetViews>
  <sheetFormatPr defaultRowHeight="15" x14ac:dyDescent="0.25"/>
  <cols>
    <col min="1" max="1" width="1.28515625" customWidth="1"/>
    <col min="2" max="2" width="7.7109375" customWidth="1"/>
    <col min="3" max="3" width="8.5703125" customWidth="1"/>
    <col min="4" max="4" width="8.28515625" customWidth="1"/>
    <col min="5" max="5" width="45.7109375" customWidth="1"/>
    <col min="6" max="6" width="11.7109375" customWidth="1"/>
    <col min="7" max="7" width="18.7109375" customWidth="1"/>
    <col min="8" max="9" width="13.7109375" customWidth="1"/>
    <col min="10" max="10" width="6.28515625" customWidth="1"/>
    <col min="11" max="11" width="5.7109375" customWidth="1"/>
    <col min="13" max="13" width="2.7109375" customWidth="1"/>
  </cols>
  <sheetData>
    <row r="2" spans="2:12" ht="11.25" customHeight="1" x14ac:dyDescent="0.25"/>
    <row r="3" spans="2:12" ht="32.450000000000003" customHeight="1" x14ac:dyDescent="0.35">
      <c r="C3" s="1" t="s">
        <v>0</v>
      </c>
    </row>
    <row r="4" spans="2:12" ht="15.6" customHeight="1" x14ac:dyDescent="0.25">
      <c r="B4" s="2"/>
      <c r="C4" s="3"/>
      <c r="D4" s="4"/>
      <c r="E4" s="3"/>
      <c r="F4" s="5"/>
      <c r="G4" s="6" t="s">
        <v>1</v>
      </c>
      <c r="H4" s="5"/>
      <c r="I4" s="7"/>
      <c r="J4" s="3"/>
    </row>
    <row r="5" spans="2:12" ht="15.6" customHeight="1" thickBot="1" x14ac:dyDescent="0.3">
      <c r="B5" s="8"/>
      <c r="C5" s="9" t="s">
        <v>2</v>
      </c>
      <c r="D5" s="10" t="s">
        <v>3</v>
      </c>
      <c r="E5" s="11"/>
      <c r="F5" s="10" t="s">
        <v>4</v>
      </c>
      <c r="G5" s="12" t="s">
        <v>5</v>
      </c>
      <c r="H5" s="10" t="s">
        <v>6</v>
      </c>
      <c r="I5" s="9" t="s">
        <v>7</v>
      </c>
      <c r="J5" s="9" t="s">
        <v>8</v>
      </c>
      <c r="L5" s="13" t="s">
        <v>9</v>
      </c>
    </row>
    <row r="6" spans="2:12" ht="4.5" customHeight="1" x14ac:dyDescent="0.25">
      <c r="B6" s="14"/>
      <c r="C6" s="15"/>
      <c r="D6" s="16"/>
      <c r="E6" s="15"/>
      <c r="F6" s="16"/>
      <c r="G6" s="17"/>
      <c r="H6" s="16"/>
      <c r="I6" s="15"/>
      <c r="J6" s="15"/>
    </row>
    <row r="7" spans="2:12" ht="15" customHeight="1" x14ac:dyDescent="0.25">
      <c r="B7" s="18" t="s">
        <v>10</v>
      </c>
      <c r="C7" s="19">
        <v>1111</v>
      </c>
      <c r="D7" s="20"/>
      <c r="E7" s="21" t="s">
        <v>11</v>
      </c>
      <c r="F7" s="22">
        <v>4800000</v>
      </c>
      <c r="G7" s="23">
        <v>4200000</v>
      </c>
      <c r="H7" s="24">
        <v>-600000</v>
      </c>
      <c r="I7" s="25"/>
      <c r="J7" s="26">
        <v>1</v>
      </c>
      <c r="L7" s="27">
        <f t="shared" ref="L7:L16" si="0">F7+H7</f>
        <v>4200000</v>
      </c>
    </row>
    <row r="8" spans="2:12" ht="15" customHeight="1" x14ac:dyDescent="0.25">
      <c r="B8" s="18" t="s">
        <v>10</v>
      </c>
      <c r="C8" s="19">
        <v>1112</v>
      </c>
      <c r="D8" s="20"/>
      <c r="E8" s="21" t="s">
        <v>12</v>
      </c>
      <c r="F8" s="22">
        <v>130000</v>
      </c>
      <c r="G8" s="23">
        <v>150000</v>
      </c>
      <c r="H8" s="24">
        <v>20000</v>
      </c>
      <c r="I8" s="25"/>
      <c r="J8" s="26">
        <v>1</v>
      </c>
      <c r="L8" s="27">
        <f t="shared" si="0"/>
        <v>150000</v>
      </c>
    </row>
    <row r="9" spans="2:12" ht="15" customHeight="1" x14ac:dyDescent="0.25">
      <c r="B9" s="18" t="s">
        <v>10</v>
      </c>
      <c r="C9" s="19">
        <v>1113</v>
      </c>
      <c r="D9" s="20"/>
      <c r="E9" s="21" t="s">
        <v>13</v>
      </c>
      <c r="F9" s="22">
        <v>470000</v>
      </c>
      <c r="G9" s="23">
        <v>540000</v>
      </c>
      <c r="H9" s="24">
        <v>70000</v>
      </c>
      <c r="I9" s="25"/>
      <c r="J9" s="26">
        <v>1</v>
      </c>
      <c r="L9" s="27">
        <f t="shared" si="0"/>
        <v>540000</v>
      </c>
    </row>
    <row r="10" spans="2:12" ht="15" customHeight="1" x14ac:dyDescent="0.25">
      <c r="B10" s="18" t="s">
        <v>10</v>
      </c>
      <c r="C10" s="19">
        <v>1121</v>
      </c>
      <c r="D10" s="20"/>
      <c r="E10" s="21" t="s">
        <v>14</v>
      </c>
      <c r="F10" s="22">
        <v>4150000</v>
      </c>
      <c r="G10" s="23">
        <v>4330000</v>
      </c>
      <c r="H10" s="24">
        <v>180000</v>
      </c>
      <c r="I10" s="25"/>
      <c r="J10" s="26">
        <v>1</v>
      </c>
      <c r="L10" s="27">
        <f t="shared" si="0"/>
        <v>4330000</v>
      </c>
    </row>
    <row r="11" spans="2:12" ht="15" customHeight="1" x14ac:dyDescent="0.25">
      <c r="B11" s="18" t="s">
        <v>10</v>
      </c>
      <c r="C11" s="19">
        <v>1211</v>
      </c>
      <c r="D11" s="20"/>
      <c r="E11" s="21" t="s">
        <v>15</v>
      </c>
      <c r="F11" s="22">
        <v>8500000</v>
      </c>
      <c r="G11" s="23">
        <v>9500000</v>
      </c>
      <c r="H11" s="24">
        <v>1000000</v>
      </c>
      <c r="I11" s="25"/>
      <c r="J11" s="26">
        <v>1</v>
      </c>
      <c r="L11" s="27">
        <f t="shared" si="0"/>
        <v>9500000</v>
      </c>
    </row>
    <row r="12" spans="2:12" ht="15" customHeight="1" x14ac:dyDescent="0.25">
      <c r="B12" s="18" t="s">
        <v>16</v>
      </c>
      <c r="C12" s="19">
        <v>1361</v>
      </c>
      <c r="D12" s="20"/>
      <c r="E12" s="28" t="s">
        <v>17</v>
      </c>
      <c r="F12" s="22">
        <v>25000</v>
      </c>
      <c r="G12" s="23">
        <v>32000</v>
      </c>
      <c r="H12" s="24">
        <v>7000</v>
      </c>
      <c r="I12" s="25"/>
      <c r="J12" s="26">
        <v>1</v>
      </c>
      <c r="L12" s="27">
        <f t="shared" si="0"/>
        <v>32000</v>
      </c>
    </row>
    <row r="13" spans="2:12" ht="15" customHeight="1" x14ac:dyDescent="0.25">
      <c r="B13" s="18" t="s">
        <v>16</v>
      </c>
      <c r="C13" s="19">
        <v>4111</v>
      </c>
      <c r="D13" s="20"/>
      <c r="E13" s="28" t="s">
        <v>18</v>
      </c>
      <c r="F13" s="22">
        <v>346600</v>
      </c>
      <c r="G13" s="23">
        <v>361203</v>
      </c>
      <c r="H13" s="24">
        <v>14603</v>
      </c>
      <c r="I13" s="25"/>
      <c r="J13" s="29">
        <v>1</v>
      </c>
      <c r="L13" s="27">
        <f t="shared" si="0"/>
        <v>361203</v>
      </c>
    </row>
    <row r="14" spans="2:12" ht="15" customHeight="1" x14ac:dyDescent="0.25">
      <c r="B14" s="18" t="s">
        <v>16</v>
      </c>
      <c r="C14" s="19">
        <v>3113</v>
      </c>
      <c r="D14" s="20">
        <v>3639</v>
      </c>
      <c r="E14" s="28" t="s">
        <v>19</v>
      </c>
      <c r="F14" s="22">
        <v>330000</v>
      </c>
      <c r="G14" s="23">
        <v>357500</v>
      </c>
      <c r="H14" s="24">
        <v>27500</v>
      </c>
      <c r="I14" s="25"/>
      <c r="J14" s="29">
        <v>1</v>
      </c>
      <c r="L14" s="27">
        <f t="shared" si="0"/>
        <v>357500</v>
      </c>
    </row>
    <row r="15" spans="2:12" ht="15" customHeight="1" x14ac:dyDescent="0.25">
      <c r="B15" s="26" t="s">
        <v>16</v>
      </c>
      <c r="C15" s="19">
        <v>3121</v>
      </c>
      <c r="D15" s="26">
        <v>3639</v>
      </c>
      <c r="E15" s="28" t="s">
        <v>20</v>
      </c>
      <c r="F15" s="30">
        <v>737420</v>
      </c>
      <c r="G15" s="23">
        <v>745754</v>
      </c>
      <c r="H15" s="24">
        <v>8334</v>
      </c>
      <c r="I15" s="25"/>
      <c r="J15" s="26">
        <v>1</v>
      </c>
      <c r="L15" s="27">
        <f t="shared" si="0"/>
        <v>745754</v>
      </c>
    </row>
    <row r="16" spans="2:12" ht="15" customHeight="1" x14ac:dyDescent="0.25">
      <c r="B16" s="26" t="s">
        <v>16</v>
      </c>
      <c r="C16" s="19">
        <v>2322</v>
      </c>
      <c r="D16" s="26">
        <v>6171</v>
      </c>
      <c r="E16" s="28" t="s">
        <v>21</v>
      </c>
      <c r="F16" s="30">
        <v>10000</v>
      </c>
      <c r="G16" s="23">
        <v>20000</v>
      </c>
      <c r="H16" s="24">
        <v>10000</v>
      </c>
      <c r="I16" s="25"/>
      <c r="J16" s="26">
        <v>1</v>
      </c>
      <c r="L16" s="27">
        <f t="shared" si="0"/>
        <v>20000</v>
      </c>
    </row>
    <row r="17" spans="2:12" ht="4.9000000000000004" customHeight="1" x14ac:dyDescent="0.25">
      <c r="B17" s="26"/>
      <c r="C17" s="19"/>
      <c r="D17" s="26"/>
      <c r="E17" s="28"/>
      <c r="F17" s="30"/>
      <c r="G17" s="23"/>
      <c r="H17" s="25"/>
      <c r="I17" s="25"/>
      <c r="J17" s="25"/>
      <c r="L17" s="27"/>
    </row>
    <row r="18" spans="2:12" ht="15" customHeight="1" x14ac:dyDescent="0.25">
      <c r="B18" s="26" t="s">
        <v>22</v>
      </c>
      <c r="C18" s="19">
        <v>5169</v>
      </c>
      <c r="D18" s="26">
        <v>2321</v>
      </c>
      <c r="E18" s="28" t="s">
        <v>23</v>
      </c>
      <c r="F18" s="30">
        <v>450000</v>
      </c>
      <c r="G18" s="23">
        <v>750000</v>
      </c>
      <c r="H18" s="25"/>
      <c r="I18" s="25">
        <v>300000</v>
      </c>
      <c r="J18" s="25">
        <v>1</v>
      </c>
      <c r="L18" s="27">
        <f t="shared" ref="L18:L27" si="1">F18+I18</f>
        <v>750000</v>
      </c>
    </row>
    <row r="19" spans="2:12" ht="15" customHeight="1" x14ac:dyDescent="0.25">
      <c r="B19" s="26" t="s">
        <v>22</v>
      </c>
      <c r="C19" s="19">
        <v>5154</v>
      </c>
      <c r="D19" s="26">
        <v>3631</v>
      </c>
      <c r="E19" s="28" t="s">
        <v>24</v>
      </c>
      <c r="F19" s="30">
        <v>300000</v>
      </c>
      <c r="G19" s="23">
        <v>335000</v>
      </c>
      <c r="H19" s="25"/>
      <c r="I19" s="25">
        <v>35000</v>
      </c>
      <c r="J19" s="25">
        <v>1</v>
      </c>
      <c r="L19" s="27">
        <f t="shared" si="1"/>
        <v>335000</v>
      </c>
    </row>
    <row r="20" spans="2:12" ht="15" customHeight="1" x14ac:dyDescent="0.25">
      <c r="B20" s="26" t="s">
        <v>22</v>
      </c>
      <c r="C20" s="19">
        <v>5169</v>
      </c>
      <c r="D20" s="26">
        <v>3639</v>
      </c>
      <c r="E20" s="28" t="s">
        <v>25</v>
      </c>
      <c r="F20" s="30">
        <v>39100</v>
      </c>
      <c r="G20" s="23">
        <v>60000</v>
      </c>
      <c r="H20" s="25"/>
      <c r="I20" s="25">
        <v>20900</v>
      </c>
      <c r="J20" s="25">
        <v>2</v>
      </c>
      <c r="L20" s="27">
        <f t="shared" si="1"/>
        <v>60000</v>
      </c>
    </row>
    <row r="21" spans="2:12" ht="15" customHeight="1" x14ac:dyDescent="0.25">
      <c r="B21" s="26" t="s">
        <v>22</v>
      </c>
      <c r="C21" s="19">
        <v>6130</v>
      </c>
      <c r="D21" s="26">
        <v>3639</v>
      </c>
      <c r="E21" s="28" t="s">
        <v>26</v>
      </c>
      <c r="F21" s="30">
        <v>350000</v>
      </c>
      <c r="G21" s="23">
        <v>661000</v>
      </c>
      <c r="H21" s="25"/>
      <c r="I21" s="25">
        <v>311000</v>
      </c>
      <c r="J21" s="25">
        <v>3</v>
      </c>
      <c r="L21" s="27">
        <f t="shared" si="1"/>
        <v>661000</v>
      </c>
    </row>
    <row r="22" spans="2:12" ht="15" customHeight="1" x14ac:dyDescent="0.25">
      <c r="B22" s="26" t="s">
        <v>22</v>
      </c>
      <c r="C22" s="19">
        <v>5137</v>
      </c>
      <c r="D22" s="26">
        <v>3725</v>
      </c>
      <c r="E22" s="28" t="s">
        <v>27</v>
      </c>
      <c r="F22" s="30">
        <v>0</v>
      </c>
      <c r="G22" s="23">
        <v>976000</v>
      </c>
      <c r="H22" s="25"/>
      <c r="I22" s="25">
        <v>976000</v>
      </c>
      <c r="J22" s="25">
        <v>4</v>
      </c>
      <c r="L22" s="27">
        <f t="shared" si="1"/>
        <v>976000</v>
      </c>
    </row>
    <row r="23" spans="2:12" ht="15" customHeight="1" x14ac:dyDescent="0.25">
      <c r="B23" s="26" t="s">
        <v>22</v>
      </c>
      <c r="C23" s="19">
        <v>5169</v>
      </c>
      <c r="D23" s="26">
        <v>3725</v>
      </c>
      <c r="E23" s="28" t="s">
        <v>28</v>
      </c>
      <c r="F23" s="30">
        <v>0</v>
      </c>
      <c r="G23" s="23">
        <v>111500</v>
      </c>
      <c r="H23" s="25"/>
      <c r="I23" s="25">
        <v>111500</v>
      </c>
      <c r="J23" s="25">
        <v>4</v>
      </c>
      <c r="L23" s="27">
        <f t="shared" si="1"/>
        <v>111500</v>
      </c>
    </row>
    <row r="24" spans="2:12" ht="15" customHeight="1" x14ac:dyDescent="0.25">
      <c r="B24" s="26" t="s">
        <v>22</v>
      </c>
      <c r="C24" s="19">
        <v>5169</v>
      </c>
      <c r="D24" s="26">
        <v>5311</v>
      </c>
      <c r="E24" s="28" t="s">
        <v>29</v>
      </c>
      <c r="F24" s="30">
        <v>50000</v>
      </c>
      <c r="G24" s="23">
        <v>70000</v>
      </c>
      <c r="H24" s="25"/>
      <c r="I24" s="25">
        <v>20000</v>
      </c>
      <c r="J24" s="25">
        <v>5</v>
      </c>
      <c r="L24" s="27">
        <f t="shared" si="1"/>
        <v>70000</v>
      </c>
    </row>
    <row r="25" spans="2:12" ht="15" customHeight="1" x14ac:dyDescent="0.25">
      <c r="B25" s="26" t="s">
        <v>22</v>
      </c>
      <c r="C25" s="19">
        <v>5011</v>
      </c>
      <c r="D25" s="26">
        <v>6171</v>
      </c>
      <c r="E25" s="28" t="s">
        <v>30</v>
      </c>
      <c r="F25" s="30">
        <v>1350000</v>
      </c>
      <c r="G25" s="23">
        <v>1480000</v>
      </c>
      <c r="H25" s="25"/>
      <c r="I25" s="25">
        <v>130000</v>
      </c>
      <c r="J25" s="25">
        <v>6</v>
      </c>
      <c r="L25" s="27">
        <f t="shared" si="1"/>
        <v>1480000</v>
      </c>
    </row>
    <row r="26" spans="2:12" ht="15" customHeight="1" x14ac:dyDescent="0.25">
      <c r="B26" s="26" t="s">
        <v>22</v>
      </c>
      <c r="C26" s="19">
        <v>5031</v>
      </c>
      <c r="D26" s="26">
        <v>6171</v>
      </c>
      <c r="E26" s="28" t="s">
        <v>31</v>
      </c>
      <c r="F26" s="30">
        <v>340000</v>
      </c>
      <c r="G26" s="23">
        <v>360000</v>
      </c>
      <c r="H26" s="25"/>
      <c r="I26" s="25">
        <v>20000</v>
      </c>
      <c r="J26" s="25">
        <v>6</v>
      </c>
      <c r="L26" s="27">
        <f t="shared" si="1"/>
        <v>360000</v>
      </c>
    </row>
    <row r="27" spans="2:12" ht="15" customHeight="1" x14ac:dyDescent="0.25">
      <c r="B27" s="26" t="s">
        <v>22</v>
      </c>
      <c r="C27" s="19">
        <v>5032</v>
      </c>
      <c r="D27" s="26">
        <v>6171</v>
      </c>
      <c r="E27" s="28" t="s">
        <v>32</v>
      </c>
      <c r="F27" s="30">
        <v>140000</v>
      </c>
      <c r="G27" s="23">
        <v>150000</v>
      </c>
      <c r="H27" s="25"/>
      <c r="I27" s="25">
        <v>10000</v>
      </c>
      <c r="J27" s="25">
        <v>6</v>
      </c>
      <c r="L27" s="27">
        <f t="shared" si="1"/>
        <v>150000</v>
      </c>
    </row>
    <row r="28" spans="2:12" ht="15" customHeight="1" x14ac:dyDescent="0.25">
      <c r="B28" s="31"/>
      <c r="C28" s="32"/>
      <c r="D28" s="31"/>
      <c r="F28" s="33"/>
      <c r="G28" s="34"/>
      <c r="H28" s="35">
        <f>SUM(H7:H27)</f>
        <v>737437</v>
      </c>
      <c r="I28" s="36">
        <f>SUM(I18:I27)</f>
        <v>1934400</v>
      </c>
      <c r="J28" s="33"/>
      <c r="L28" s="27"/>
    </row>
    <row r="29" spans="2:12" ht="4.9000000000000004" customHeight="1" x14ac:dyDescent="0.25">
      <c r="B29" s="31"/>
      <c r="C29" s="33"/>
      <c r="G29" s="37"/>
      <c r="H29" s="37"/>
      <c r="I29" s="37"/>
    </row>
    <row r="30" spans="2:12" ht="19.149999999999999" customHeight="1" x14ac:dyDescent="0.3">
      <c r="B30" s="18" t="s">
        <v>33</v>
      </c>
      <c r="C30" s="38">
        <v>8115</v>
      </c>
      <c r="D30" s="38"/>
      <c r="E30" s="57" t="s">
        <v>34</v>
      </c>
      <c r="F30" s="58"/>
      <c r="G30" s="59"/>
      <c r="H30" s="60">
        <f>SUM(I28-H28)</f>
        <v>1196963</v>
      </c>
      <c r="I30" s="61"/>
    </row>
    <row r="31" spans="2:12" ht="5.25" customHeight="1" x14ac:dyDescent="0.25">
      <c r="C31" s="27"/>
      <c r="G31" s="37"/>
      <c r="H31" s="37"/>
      <c r="I31" s="37"/>
    </row>
    <row r="32" spans="2:12" ht="18" customHeight="1" x14ac:dyDescent="0.25">
      <c r="B32" t="s">
        <v>35</v>
      </c>
      <c r="C32" s="27"/>
      <c r="G32" s="37"/>
      <c r="H32" s="37"/>
      <c r="I32" s="37"/>
    </row>
    <row r="33" spans="2:14" ht="15" customHeight="1" x14ac:dyDescent="0.25">
      <c r="B33">
        <v>1</v>
      </c>
      <c r="C33" s="27" t="s">
        <v>36</v>
      </c>
      <c r="G33" s="37"/>
      <c r="H33" s="37"/>
      <c r="I33" s="37"/>
    </row>
    <row r="34" spans="2:14" ht="15" customHeight="1" x14ac:dyDescent="0.25">
      <c r="B34">
        <v>2</v>
      </c>
      <c r="C34" s="27" t="s">
        <v>37</v>
      </c>
      <c r="G34" s="37"/>
      <c r="H34" s="37"/>
      <c r="I34" s="37"/>
    </row>
    <row r="35" spans="2:14" ht="15" customHeight="1" x14ac:dyDescent="0.25">
      <c r="B35">
        <v>3</v>
      </c>
      <c r="C35" s="27" t="s">
        <v>38</v>
      </c>
      <c r="G35" s="37"/>
      <c r="H35" s="37"/>
      <c r="I35" s="37"/>
    </row>
    <row r="36" spans="2:14" ht="15" customHeight="1" x14ac:dyDescent="0.25">
      <c r="B36">
        <v>4</v>
      </c>
      <c r="C36" s="27" t="s">
        <v>39</v>
      </c>
      <c r="G36" s="37"/>
      <c r="H36" s="37"/>
      <c r="I36" s="37"/>
    </row>
    <row r="37" spans="2:14" ht="15" customHeight="1" x14ac:dyDescent="0.25">
      <c r="B37">
        <v>5</v>
      </c>
      <c r="C37" s="27" t="s">
        <v>40</v>
      </c>
      <c r="G37" s="37"/>
      <c r="H37" s="37"/>
      <c r="I37" s="37"/>
    </row>
    <row r="38" spans="2:14" ht="15" customHeight="1" x14ac:dyDescent="0.25">
      <c r="B38">
        <v>6</v>
      </c>
      <c r="C38" s="27" t="s">
        <v>41</v>
      </c>
      <c r="G38" s="37"/>
      <c r="H38" s="37"/>
      <c r="I38" s="37"/>
    </row>
    <row r="39" spans="2:14" ht="5.25" customHeight="1" x14ac:dyDescent="0.25">
      <c r="B39" s="31"/>
      <c r="C39" s="27"/>
      <c r="G39" s="37"/>
      <c r="H39" s="37"/>
      <c r="I39" s="37"/>
    </row>
    <row r="40" spans="2:14" ht="15" customHeight="1" x14ac:dyDescent="0.25">
      <c r="B40" s="62" t="s">
        <v>42</v>
      </c>
      <c r="C40" s="62"/>
      <c r="D40" s="62"/>
      <c r="E40" s="62"/>
      <c r="F40" s="62"/>
      <c r="G40" s="62"/>
      <c r="H40" s="62"/>
      <c r="I40" s="62"/>
      <c r="J40" s="62"/>
    </row>
    <row r="41" spans="2:14" ht="5.25" customHeight="1" x14ac:dyDescent="0.25">
      <c r="B41" s="31"/>
      <c r="C41" s="27"/>
      <c r="G41" s="37"/>
      <c r="H41" s="37"/>
      <c r="I41" s="37"/>
    </row>
    <row r="42" spans="2:14" ht="20.45" customHeight="1" x14ac:dyDescent="0.25">
      <c r="B42" s="31"/>
      <c r="C42" s="27"/>
      <c r="G42" s="37"/>
      <c r="H42" s="37"/>
      <c r="I42" s="37"/>
    </row>
    <row r="43" spans="2:14" ht="15.6" customHeight="1" x14ac:dyDescent="0.25">
      <c r="B43" s="39" t="s">
        <v>43</v>
      </c>
    </row>
    <row r="44" spans="2:14" ht="13.9" customHeight="1" thickBot="1" x14ac:dyDescent="0.3">
      <c r="B44" s="40"/>
      <c r="C44" s="40" t="s">
        <v>2</v>
      </c>
      <c r="D44" s="40" t="s">
        <v>3</v>
      </c>
      <c r="E44" s="40"/>
      <c r="F44" s="40" t="s">
        <v>4</v>
      </c>
      <c r="G44" s="40" t="s">
        <v>5</v>
      </c>
      <c r="H44" s="40" t="s">
        <v>6</v>
      </c>
      <c r="I44" s="40" t="s">
        <v>7</v>
      </c>
      <c r="J44" s="40" t="s">
        <v>8</v>
      </c>
      <c r="K44" s="39"/>
    </row>
    <row r="45" spans="2:14" ht="12" customHeight="1" x14ac:dyDescent="0.25">
      <c r="B45" s="41" t="s">
        <v>22</v>
      </c>
      <c r="C45" s="42">
        <v>5139</v>
      </c>
      <c r="D45" s="42">
        <v>3745</v>
      </c>
      <c r="E45" s="43" t="s">
        <v>44</v>
      </c>
      <c r="F45" s="44">
        <v>470000</v>
      </c>
      <c r="G45" s="45">
        <v>550000</v>
      </c>
      <c r="H45" s="43"/>
      <c r="I45" s="46">
        <f>SUM(G45-F45)</f>
        <v>80000</v>
      </c>
      <c r="J45" s="21"/>
      <c r="L45" s="27">
        <f t="shared" ref="L45:L63" si="2">SUM(F45+I45)</f>
        <v>550000</v>
      </c>
      <c r="N45" s="27"/>
    </row>
    <row r="46" spans="2:14" ht="12" customHeight="1" x14ac:dyDescent="0.25">
      <c r="B46" s="41" t="s">
        <v>22</v>
      </c>
      <c r="C46" s="42">
        <v>5169</v>
      </c>
      <c r="D46" s="42">
        <v>3745</v>
      </c>
      <c r="E46" s="43" t="s">
        <v>45</v>
      </c>
      <c r="F46" s="44">
        <v>200000</v>
      </c>
      <c r="G46" s="45">
        <v>300000</v>
      </c>
      <c r="H46" s="43"/>
      <c r="I46" s="46">
        <v>100000</v>
      </c>
      <c r="J46" s="21"/>
      <c r="L46" s="27">
        <f t="shared" si="2"/>
        <v>300000</v>
      </c>
      <c r="N46" s="27"/>
    </row>
    <row r="47" spans="2:14" ht="12" customHeight="1" x14ac:dyDescent="0.25">
      <c r="B47" s="41" t="s">
        <v>22</v>
      </c>
      <c r="C47" s="42">
        <v>5137</v>
      </c>
      <c r="D47" s="42">
        <v>3745</v>
      </c>
      <c r="E47" s="43" t="s">
        <v>46</v>
      </c>
      <c r="F47" s="44">
        <v>60000</v>
      </c>
      <c r="G47" s="45">
        <v>80000</v>
      </c>
      <c r="H47" s="43"/>
      <c r="I47" s="46">
        <f>SUM(G47-F47)</f>
        <v>20000</v>
      </c>
      <c r="J47" s="21"/>
      <c r="L47" s="27">
        <f t="shared" si="2"/>
        <v>80000</v>
      </c>
      <c r="N47" s="27"/>
    </row>
    <row r="48" spans="2:14" ht="12" customHeight="1" x14ac:dyDescent="0.25">
      <c r="B48" s="41" t="s">
        <v>22</v>
      </c>
      <c r="C48" s="42">
        <v>5021</v>
      </c>
      <c r="D48" s="42">
        <v>3745</v>
      </c>
      <c r="E48" s="43" t="s">
        <v>47</v>
      </c>
      <c r="F48" s="44">
        <v>100000</v>
      </c>
      <c r="G48" s="45">
        <v>150000</v>
      </c>
      <c r="H48" s="43"/>
      <c r="I48" s="46">
        <f t="shared" ref="I48:I63" si="3">SUM(G48-F48)</f>
        <v>50000</v>
      </c>
      <c r="J48" s="21"/>
      <c r="L48" s="27">
        <f t="shared" si="2"/>
        <v>150000</v>
      </c>
      <c r="N48" s="27"/>
    </row>
    <row r="49" spans="2:14" ht="12" customHeight="1" x14ac:dyDescent="0.25">
      <c r="B49" s="41" t="s">
        <v>22</v>
      </c>
      <c r="C49" s="42">
        <v>5031</v>
      </c>
      <c r="D49" s="42">
        <v>3745</v>
      </c>
      <c r="E49" s="43" t="s">
        <v>48</v>
      </c>
      <c r="F49" s="44">
        <v>580000</v>
      </c>
      <c r="G49" s="45">
        <v>530000</v>
      </c>
      <c r="H49" s="43"/>
      <c r="I49" s="46">
        <f t="shared" si="3"/>
        <v>-50000</v>
      </c>
      <c r="J49" s="21"/>
      <c r="L49" s="27">
        <f t="shared" si="2"/>
        <v>530000</v>
      </c>
      <c r="N49" s="27"/>
    </row>
    <row r="50" spans="2:14" ht="12" customHeight="1" x14ac:dyDescent="0.25">
      <c r="B50" s="41" t="s">
        <v>22</v>
      </c>
      <c r="C50" s="42">
        <v>5011</v>
      </c>
      <c r="D50" s="42">
        <v>3745</v>
      </c>
      <c r="E50" s="43" t="s">
        <v>49</v>
      </c>
      <c r="F50" s="44">
        <v>2400000</v>
      </c>
      <c r="G50" s="45">
        <v>2200000</v>
      </c>
      <c r="H50" s="43"/>
      <c r="I50" s="46">
        <f t="shared" si="3"/>
        <v>-200000</v>
      </c>
      <c r="J50" s="21"/>
      <c r="L50" s="27">
        <f t="shared" si="2"/>
        <v>2200000</v>
      </c>
      <c r="N50" s="27"/>
    </row>
    <row r="51" spans="2:14" ht="12" customHeight="1" x14ac:dyDescent="0.25">
      <c r="B51" s="41" t="s">
        <v>22</v>
      </c>
      <c r="C51" s="42">
        <v>6121</v>
      </c>
      <c r="D51" s="42">
        <v>3745</v>
      </c>
      <c r="E51" s="43" t="s">
        <v>50</v>
      </c>
      <c r="F51" s="44">
        <v>1110000</v>
      </c>
      <c r="G51" s="45">
        <v>1060000</v>
      </c>
      <c r="H51" s="43"/>
      <c r="I51" s="46">
        <f t="shared" si="3"/>
        <v>-50000</v>
      </c>
      <c r="J51" s="21"/>
      <c r="L51" s="27">
        <f t="shared" si="2"/>
        <v>1060000</v>
      </c>
      <c r="N51" s="27"/>
    </row>
    <row r="52" spans="2:14" ht="12" customHeight="1" x14ac:dyDescent="0.25">
      <c r="B52" s="41" t="s">
        <v>22</v>
      </c>
      <c r="C52" s="42">
        <v>6122</v>
      </c>
      <c r="D52" s="42">
        <v>3745</v>
      </c>
      <c r="E52" s="43" t="s">
        <v>51</v>
      </c>
      <c r="F52" s="44">
        <v>0</v>
      </c>
      <c r="G52" s="45">
        <v>50000</v>
      </c>
      <c r="H52" s="43"/>
      <c r="I52" s="46">
        <f t="shared" si="3"/>
        <v>50000</v>
      </c>
      <c r="J52" s="21"/>
      <c r="L52" s="27">
        <f t="shared" si="2"/>
        <v>50000</v>
      </c>
      <c r="N52" s="27"/>
    </row>
    <row r="53" spans="2:14" ht="12" customHeight="1" x14ac:dyDescent="0.25">
      <c r="B53" s="41" t="s">
        <v>22</v>
      </c>
      <c r="C53" s="42">
        <v>5171</v>
      </c>
      <c r="D53" s="42">
        <v>5512</v>
      </c>
      <c r="E53" s="43" t="s">
        <v>52</v>
      </c>
      <c r="F53" s="44">
        <v>60000</v>
      </c>
      <c r="G53" s="45">
        <v>100000</v>
      </c>
      <c r="H53" s="43"/>
      <c r="I53" s="46">
        <f t="shared" si="3"/>
        <v>40000</v>
      </c>
      <c r="J53" s="21"/>
      <c r="L53" s="27">
        <f t="shared" si="2"/>
        <v>100000</v>
      </c>
      <c r="N53" s="27"/>
    </row>
    <row r="54" spans="2:14" ht="12" customHeight="1" x14ac:dyDescent="0.25">
      <c r="B54" s="41" t="s">
        <v>22</v>
      </c>
      <c r="C54" s="42">
        <v>5156</v>
      </c>
      <c r="D54" s="42">
        <v>5512</v>
      </c>
      <c r="E54" s="43" t="s">
        <v>53</v>
      </c>
      <c r="F54" s="44">
        <v>40000</v>
      </c>
      <c r="G54" s="45">
        <v>50000</v>
      </c>
      <c r="H54" s="43"/>
      <c r="I54" s="46">
        <f t="shared" si="3"/>
        <v>10000</v>
      </c>
      <c r="J54" s="21"/>
      <c r="L54" s="27">
        <f t="shared" si="2"/>
        <v>50000</v>
      </c>
      <c r="N54" s="27"/>
    </row>
    <row r="55" spans="2:14" ht="12" customHeight="1" x14ac:dyDescent="0.25">
      <c r="B55" s="41" t="s">
        <v>22</v>
      </c>
      <c r="C55" s="42">
        <v>5137</v>
      </c>
      <c r="D55" s="42">
        <v>5512</v>
      </c>
      <c r="E55" s="43" t="s">
        <v>54</v>
      </c>
      <c r="F55" s="44">
        <v>128000</v>
      </c>
      <c r="G55" s="45">
        <v>78000</v>
      </c>
      <c r="H55" s="43"/>
      <c r="I55" s="46">
        <f t="shared" si="3"/>
        <v>-50000</v>
      </c>
      <c r="J55" s="21"/>
      <c r="L55" s="27">
        <f t="shared" si="2"/>
        <v>78000</v>
      </c>
      <c r="N55" s="27"/>
    </row>
    <row r="56" spans="2:14" ht="12" customHeight="1" x14ac:dyDescent="0.25">
      <c r="B56" s="41" t="s">
        <v>22</v>
      </c>
      <c r="C56" s="42">
        <v>5021</v>
      </c>
      <c r="D56" s="42">
        <v>6114</v>
      </c>
      <c r="E56" s="43" t="s">
        <v>55</v>
      </c>
      <c r="F56" s="44">
        <v>20000</v>
      </c>
      <c r="G56" s="45">
        <v>16850</v>
      </c>
      <c r="H56" s="43"/>
      <c r="I56" s="46">
        <f t="shared" si="3"/>
        <v>-3150</v>
      </c>
      <c r="J56" s="21"/>
      <c r="L56" s="27">
        <f t="shared" si="2"/>
        <v>16850</v>
      </c>
      <c r="N56" s="27"/>
    </row>
    <row r="57" spans="2:14" ht="12" customHeight="1" x14ac:dyDescent="0.25">
      <c r="B57" s="41" t="s">
        <v>22</v>
      </c>
      <c r="C57" s="42">
        <v>5139</v>
      </c>
      <c r="D57" s="42">
        <v>6114</v>
      </c>
      <c r="E57" s="43" t="s">
        <v>56</v>
      </c>
      <c r="F57" s="44">
        <v>0</v>
      </c>
      <c r="G57" s="45">
        <v>700</v>
      </c>
      <c r="H57" s="43"/>
      <c r="I57" s="46">
        <f t="shared" si="3"/>
        <v>700</v>
      </c>
      <c r="J57" s="21"/>
      <c r="L57" s="27">
        <f t="shared" si="2"/>
        <v>700</v>
      </c>
      <c r="N57" s="27"/>
    </row>
    <row r="58" spans="2:14" ht="12" customHeight="1" x14ac:dyDescent="0.25">
      <c r="B58" s="41" t="s">
        <v>22</v>
      </c>
      <c r="C58" s="42">
        <v>5161</v>
      </c>
      <c r="D58" s="42">
        <v>6114</v>
      </c>
      <c r="E58" s="43" t="s">
        <v>57</v>
      </c>
      <c r="F58" s="44">
        <v>0</v>
      </c>
      <c r="G58" s="45">
        <v>750</v>
      </c>
      <c r="H58" s="43"/>
      <c r="I58" s="46">
        <f t="shared" si="3"/>
        <v>750</v>
      </c>
      <c r="J58" s="21"/>
      <c r="L58" s="27">
        <f t="shared" si="2"/>
        <v>750</v>
      </c>
      <c r="N58" s="27"/>
    </row>
    <row r="59" spans="2:14" ht="12" customHeight="1" x14ac:dyDescent="0.25">
      <c r="B59" s="41" t="s">
        <v>22</v>
      </c>
      <c r="C59" s="42">
        <v>5173</v>
      </c>
      <c r="D59" s="42">
        <v>6114</v>
      </c>
      <c r="E59" s="43" t="s">
        <v>58</v>
      </c>
      <c r="F59" s="44">
        <v>0</v>
      </c>
      <c r="G59" s="45">
        <v>450</v>
      </c>
      <c r="H59" s="43"/>
      <c r="I59" s="46">
        <f t="shared" si="3"/>
        <v>450</v>
      </c>
      <c r="J59" s="21"/>
      <c r="L59" s="27">
        <f t="shared" si="2"/>
        <v>450</v>
      </c>
      <c r="N59" s="27"/>
    </row>
    <row r="60" spans="2:14" ht="12" customHeight="1" x14ac:dyDescent="0.25">
      <c r="B60" s="41" t="s">
        <v>22</v>
      </c>
      <c r="C60" s="42">
        <v>5175</v>
      </c>
      <c r="D60" s="42">
        <v>6114</v>
      </c>
      <c r="E60" s="43" t="s">
        <v>59</v>
      </c>
      <c r="F60" s="44">
        <v>0</v>
      </c>
      <c r="G60" s="45">
        <v>1250</v>
      </c>
      <c r="H60" s="43"/>
      <c r="I60" s="46">
        <f t="shared" si="3"/>
        <v>1250</v>
      </c>
      <c r="J60" s="21"/>
      <c r="L60" s="27">
        <f t="shared" si="2"/>
        <v>1250</v>
      </c>
      <c r="N60" s="27"/>
    </row>
    <row r="61" spans="2:14" ht="12" customHeight="1" x14ac:dyDescent="0.25">
      <c r="B61" s="41" t="s">
        <v>22</v>
      </c>
      <c r="C61" s="42">
        <v>5171</v>
      </c>
      <c r="D61" s="42">
        <v>6171</v>
      </c>
      <c r="E61" s="43" t="s">
        <v>60</v>
      </c>
      <c r="F61" s="44">
        <v>230000</v>
      </c>
      <c r="G61" s="45">
        <v>200000</v>
      </c>
      <c r="H61" s="43"/>
      <c r="I61" s="46">
        <f t="shared" si="3"/>
        <v>-30000</v>
      </c>
      <c r="J61" s="21"/>
      <c r="L61" s="27">
        <f t="shared" si="2"/>
        <v>200000</v>
      </c>
      <c r="N61" s="27"/>
    </row>
    <row r="62" spans="2:14" ht="12" customHeight="1" x14ac:dyDescent="0.25">
      <c r="B62" s="41" t="s">
        <v>22</v>
      </c>
      <c r="C62" s="42">
        <v>5154</v>
      </c>
      <c r="D62" s="42">
        <v>6171</v>
      </c>
      <c r="E62" s="43" t="s">
        <v>61</v>
      </c>
      <c r="F62" s="44">
        <v>120000</v>
      </c>
      <c r="G62" s="45">
        <v>140000</v>
      </c>
      <c r="H62" s="43"/>
      <c r="I62" s="46">
        <f t="shared" si="3"/>
        <v>20000</v>
      </c>
      <c r="J62" s="21"/>
      <c r="L62" s="27">
        <f t="shared" si="2"/>
        <v>140000</v>
      </c>
      <c r="N62" s="27"/>
    </row>
    <row r="63" spans="2:14" ht="12" customHeight="1" x14ac:dyDescent="0.25">
      <c r="B63" s="41" t="s">
        <v>22</v>
      </c>
      <c r="C63" s="42">
        <v>5192</v>
      </c>
      <c r="D63" s="42">
        <v>6171</v>
      </c>
      <c r="E63" s="43" t="s">
        <v>62</v>
      </c>
      <c r="F63" s="44">
        <v>20000</v>
      </c>
      <c r="G63" s="45">
        <v>30000</v>
      </c>
      <c r="H63" s="43"/>
      <c r="I63" s="46">
        <f t="shared" si="3"/>
        <v>10000</v>
      </c>
      <c r="J63" s="21"/>
      <c r="L63" s="27">
        <f t="shared" si="2"/>
        <v>30000</v>
      </c>
      <c r="N63" s="27"/>
    </row>
    <row r="64" spans="2:14" ht="12.6" customHeight="1" x14ac:dyDescent="0.25">
      <c r="B64" s="41"/>
      <c r="C64" s="47"/>
      <c r="D64" s="41"/>
      <c r="E64" s="48" t="s">
        <v>63</v>
      </c>
      <c r="F64" s="49">
        <f>SUM(F45:F63)</f>
        <v>5538000</v>
      </c>
      <c r="G64" s="49">
        <f>SUM(G45:G63)</f>
        <v>5538000</v>
      </c>
      <c r="H64" s="50">
        <v>0</v>
      </c>
      <c r="I64" s="49">
        <f>SUM(I45:I63)</f>
        <v>0</v>
      </c>
      <c r="J64" s="51"/>
    </row>
    <row r="65" spans="2:7" ht="13.9" customHeight="1" x14ac:dyDescent="0.25">
      <c r="B65" s="42"/>
      <c r="C65" s="52">
        <v>8115</v>
      </c>
      <c r="D65" s="42"/>
      <c r="E65" s="53" t="s">
        <v>34</v>
      </c>
      <c r="F65" s="21"/>
      <c r="G65" s="54">
        <v>0</v>
      </c>
    </row>
    <row r="66" spans="2:7" ht="9.6" customHeight="1" x14ac:dyDescent="0.25"/>
    <row r="67" spans="2:7" ht="12" customHeight="1" x14ac:dyDescent="0.25">
      <c r="B67" s="55">
        <v>44502</v>
      </c>
    </row>
    <row r="68" spans="2:7" ht="12" customHeight="1" x14ac:dyDescent="0.25">
      <c r="B68" s="56" t="s">
        <v>64</v>
      </c>
    </row>
  </sheetData>
  <mergeCells count="3">
    <mergeCell ref="E30:G30"/>
    <mergeCell ref="H30:I30"/>
    <mergeCell ref="B40:J40"/>
  </mergeCells>
  <pageMargins left="0.56000000000000005" right="0.17" top="0.48" bottom="0.26" header="0.31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590092AAF6C541BB20936462B8F5D1" ma:contentTypeVersion="11" ma:contentTypeDescription="Vytvoří nový dokument" ma:contentTypeScope="" ma:versionID="ef7004485af9232370149d83dbf9b4f6">
  <xsd:schema xmlns:xsd="http://www.w3.org/2001/XMLSchema" xmlns:xs="http://www.w3.org/2001/XMLSchema" xmlns:p="http://schemas.microsoft.com/office/2006/metadata/properties" xmlns:ns2="ce9b2229-547e-46ce-8251-1c33820eb131" targetNamespace="http://schemas.microsoft.com/office/2006/metadata/properties" ma:root="true" ma:fieldsID="15cec60126dd7f1dc5cdd20665992c1d" ns2:_="">
    <xsd:import namespace="ce9b2229-547e-46ce-8251-1c33820eb1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9b2229-547e-46ce-8251-1c33820eb1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F21915B-A28E-437E-BA96-167C3D8D96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e9b2229-547e-46ce-8251-1c33820eb1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46EC51C-6C75-4BA5-BF86-31E46BF815A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F63ECD-BA43-4E41-9D05-FCDA8DFE83A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říjen 2021</vt:lpstr>
      <vt:lpstr>'říjen 2021'!Oblast_tisku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 Jeřábková</dc:creator>
  <cp:keywords/>
  <dc:description/>
  <cp:lastModifiedBy>Petra Novotná</cp:lastModifiedBy>
  <cp:revision/>
  <dcterms:created xsi:type="dcterms:W3CDTF">2021-12-03T12:57:09Z</dcterms:created>
  <dcterms:modified xsi:type="dcterms:W3CDTF">2021-12-13T10:22:21Z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0x010100A7590092AAF6C541BB20936462B8F5D1</vt:lpwstr>
  </property>
</Properties>
</file>