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<sst xmlns="http://schemas.openxmlformats.org/spreadsheetml/2006/main" count="214" uniqueCount="186">
  <si>
    <t xml:space="preserve">Obecní úřad Husinec, </t>
  </si>
  <si>
    <t>250 68 p. Řež</t>
  </si>
  <si>
    <t>Rozpočet   2006</t>
  </si>
  <si>
    <t>Příjmy</t>
  </si>
  <si>
    <t>úpravený rozpočet</t>
  </si>
  <si>
    <t>Daně, poplatky a dotace</t>
  </si>
  <si>
    <t xml:space="preserve">                                   daň ze závislé činnosti</t>
  </si>
  <si>
    <t xml:space="preserve">                                   daň z příjmu OSVČ</t>
  </si>
  <si>
    <t xml:space="preserve">                                   daň z příjmů fyzických osob vybíraná srážkou</t>
  </si>
  <si>
    <t xml:space="preserve">                                   daň z příjmu právnických osob</t>
  </si>
  <si>
    <t xml:space="preserve">                                   daň z přidané hodnoty</t>
  </si>
  <si>
    <t xml:space="preserve">                                   odvoz TKO</t>
  </si>
  <si>
    <t xml:space="preserve">                                   poplatky ze psů</t>
  </si>
  <si>
    <t xml:space="preserve">                                   poplatky za užívání veřejného prostranství</t>
  </si>
  <si>
    <t xml:space="preserve">                                   poplatky z ubytovací kapacity</t>
  </si>
  <si>
    <t xml:space="preserve">                                   správní  poplatky </t>
  </si>
  <si>
    <t xml:space="preserve">                                   daň z nemovitostí</t>
  </si>
  <si>
    <t>dotace volby</t>
  </si>
  <si>
    <t xml:space="preserve">                                   neinvestiční dotace ze státního rozpočtu</t>
  </si>
  <si>
    <t>uz 60</t>
  </si>
  <si>
    <t>uz50</t>
  </si>
  <si>
    <t>investiční dotace</t>
  </si>
  <si>
    <t>dotace přístavba</t>
  </si>
  <si>
    <t>uz0502</t>
  </si>
  <si>
    <t>dotace povodně nezúčtovatelná</t>
  </si>
  <si>
    <t>Daně, poplatky a dotace celkem</t>
  </si>
  <si>
    <t>Odvádění a čištění odpadních vod</t>
  </si>
  <si>
    <t>V.O.</t>
  </si>
  <si>
    <t>Příjmy z pronájmu pozemků</t>
  </si>
  <si>
    <t>Příjem z pronájmu majetku</t>
  </si>
  <si>
    <t>ost . neident. příjmy</t>
  </si>
  <si>
    <t>Příjmy z prodeje pozemků</t>
  </si>
  <si>
    <t>prodej do VKM</t>
  </si>
  <si>
    <t>prodej podílových listů</t>
  </si>
  <si>
    <t>VS celkem</t>
  </si>
  <si>
    <t>Sdružené prostředky zajištění PO Větrušice</t>
  </si>
  <si>
    <t>Úroky</t>
  </si>
  <si>
    <t>Přííjmy z podílu na zisku dividendy</t>
  </si>
  <si>
    <t>ZŠ vrácení dotace</t>
  </si>
  <si>
    <t>Úhrada z vydobývaných prostor</t>
  </si>
  <si>
    <t>Příjmy celkem</t>
  </si>
  <si>
    <t>Výdaje</t>
  </si>
  <si>
    <t>Dopravní obslužnost území</t>
  </si>
  <si>
    <t>(dotace ÚJV 50 tis.)</t>
  </si>
  <si>
    <t>Fekál    platy</t>
  </si>
  <si>
    <t xml:space="preserve">             ostatní osobní výdaje</t>
  </si>
  <si>
    <t xml:space="preserve">             sociální pojištění</t>
  </si>
  <si>
    <t xml:space="preserve">             zdravotní pojištění</t>
  </si>
  <si>
    <t xml:space="preserve">             pojištění pracovních úrazů</t>
  </si>
  <si>
    <t xml:space="preserve">             materiál</t>
  </si>
  <si>
    <t xml:space="preserve">     5151/1</t>
  </si>
  <si>
    <t xml:space="preserve">             stočné - celá obec</t>
  </si>
  <si>
    <t xml:space="preserve">             PH</t>
  </si>
  <si>
    <t xml:space="preserve">             technické kontroly</t>
  </si>
  <si>
    <t xml:space="preserve">             opravy, údržby</t>
  </si>
  <si>
    <t xml:space="preserve">kanalizace </t>
  </si>
  <si>
    <t>Fekál celkem</t>
  </si>
  <si>
    <t>neinvestiční transfery obcím</t>
  </si>
  <si>
    <t>5321/026</t>
  </si>
  <si>
    <t>dtto mimo okres</t>
  </si>
  <si>
    <t>5321/035</t>
  </si>
  <si>
    <t>dtto jiný kraj</t>
  </si>
  <si>
    <t>neinv. přísp. zřízeným PO</t>
  </si>
  <si>
    <t>ZŠ celkem</t>
  </si>
  <si>
    <t>Knihovna    ostatní osobní výdaje</t>
  </si>
  <si>
    <t xml:space="preserve">                  sociální pojištění</t>
  </si>
  <si>
    <t xml:space="preserve">                  zdravotní pojištění</t>
  </si>
  <si>
    <t xml:space="preserve">                  pojištění pracovních úrazů</t>
  </si>
  <si>
    <t xml:space="preserve">                  knihy</t>
  </si>
  <si>
    <t>Knihovna celkem</t>
  </si>
  <si>
    <t>Osvětová beseda</t>
  </si>
  <si>
    <t>nákup materiálu</t>
  </si>
  <si>
    <t>nákup služeb</t>
  </si>
  <si>
    <t>Podpory organizacím    SK</t>
  </si>
  <si>
    <t xml:space="preserve">                                    TOM</t>
  </si>
  <si>
    <t xml:space="preserve">                                    ČZS</t>
  </si>
  <si>
    <t xml:space="preserve">                                    SDH</t>
  </si>
  <si>
    <t>Podpory organizacím celkem</t>
  </si>
  <si>
    <t>Ostatní zájmová činnost a rekreace</t>
  </si>
  <si>
    <t>Veřejné osvětlení  ostatní osobní náklady</t>
  </si>
  <si>
    <t>sociální poj.</t>
  </si>
  <si>
    <t>zdravotní poj.</t>
  </si>
  <si>
    <t>poj. úrazů</t>
  </si>
  <si>
    <t>elektrická energie</t>
  </si>
  <si>
    <t>opravy, údržba</t>
  </si>
  <si>
    <t>Veřejné osvětlení celkem</t>
  </si>
  <si>
    <t xml:space="preserve"> Územní plán</t>
  </si>
  <si>
    <t>TKO    odvoz popelnic</t>
  </si>
  <si>
    <t xml:space="preserve">5169   2   </t>
  </si>
  <si>
    <t xml:space="preserve">           tříděný odpad           </t>
  </si>
  <si>
    <t>TKO celkem</t>
  </si>
  <si>
    <t>Skládka    odvoz kontejneru</t>
  </si>
  <si>
    <t xml:space="preserve">                opravy, údržba</t>
  </si>
  <si>
    <t>Skládka celkem</t>
  </si>
  <si>
    <t>Využívání a zneškodňování nebezpečného odpadu</t>
  </si>
  <si>
    <t>Vzhled obce    platy</t>
  </si>
  <si>
    <t>ostatní osobní náklady</t>
  </si>
  <si>
    <t xml:space="preserve">                       sociální pojištění</t>
  </si>
  <si>
    <t xml:space="preserve">                       zdravotní pojištění</t>
  </si>
  <si>
    <t xml:space="preserve">                       pojištění pracovních úrazů</t>
  </si>
  <si>
    <t xml:space="preserve">                       ochranné pomůcky</t>
  </si>
  <si>
    <t xml:space="preserve">                       DHIM</t>
  </si>
  <si>
    <t xml:space="preserve">       DHDM</t>
  </si>
  <si>
    <t xml:space="preserve">                       materiál (20000 veřejná zeleň)</t>
  </si>
  <si>
    <t xml:space="preserve">                       PH</t>
  </si>
  <si>
    <t xml:space="preserve">                       nákup služeb</t>
  </si>
  <si>
    <t xml:space="preserve">                       opravy, udržba</t>
  </si>
  <si>
    <t>(komunikace)</t>
  </si>
  <si>
    <t>nájem liesing</t>
  </si>
  <si>
    <t>Vzhled obce celkem</t>
  </si>
  <si>
    <t>Sociální péče - podpory</t>
  </si>
  <si>
    <t>Krizové řízení</t>
  </si>
  <si>
    <t>materiál</t>
  </si>
  <si>
    <t>Krizové řízení celkem</t>
  </si>
  <si>
    <t>Jednotka SDH    ostatní osobní výdaje</t>
  </si>
  <si>
    <t>ochranné pomůcky</t>
  </si>
  <si>
    <t>knihy</t>
  </si>
  <si>
    <t>DDHM</t>
  </si>
  <si>
    <t>uz 50</t>
  </si>
  <si>
    <t>PH</t>
  </si>
  <si>
    <t>služby, školení</t>
  </si>
  <si>
    <t>Jednotka SDH celkem</t>
  </si>
  <si>
    <t>VS - zastupitelé    ostatní osobní výdaje</t>
  </si>
  <si>
    <t xml:space="preserve">                              sociální pojištění</t>
  </si>
  <si>
    <t xml:space="preserve">                             zdravotní pojištění</t>
  </si>
  <si>
    <t xml:space="preserve">                             pojištění pracovních úrazů</t>
  </si>
  <si>
    <t xml:space="preserve">                             cestovné</t>
  </si>
  <si>
    <t>VS - zastupitelé celkem</t>
  </si>
  <si>
    <t>VS  OÚ    platy</t>
  </si>
  <si>
    <t xml:space="preserve">                ostaní osobní výdaje</t>
  </si>
  <si>
    <t xml:space="preserve">                sociální pojištění</t>
  </si>
  <si>
    <t xml:space="preserve">                zdravotní pojištění</t>
  </si>
  <si>
    <t xml:space="preserve">                pojištění pracovních úrazů</t>
  </si>
  <si>
    <t xml:space="preserve">                knihy, předplatné</t>
  </si>
  <si>
    <t xml:space="preserve">                DHIM</t>
  </si>
  <si>
    <t xml:space="preserve">                materiál</t>
  </si>
  <si>
    <t>org. 4</t>
  </si>
  <si>
    <t>materiál ZŠ</t>
  </si>
  <si>
    <t xml:space="preserve">                vodné</t>
  </si>
  <si>
    <t xml:space="preserve">                plyn</t>
  </si>
  <si>
    <t xml:space="preserve">                elektrická energie</t>
  </si>
  <si>
    <t xml:space="preserve">                služba pošt</t>
  </si>
  <si>
    <t xml:space="preserve">                služba pošt - radiokom a telekom</t>
  </si>
  <si>
    <t xml:space="preserve">                pojistné a poplatky bankám</t>
  </si>
  <si>
    <t xml:space="preserve">                právnické služby</t>
  </si>
  <si>
    <t xml:space="preserve">                semináře</t>
  </si>
  <si>
    <t xml:space="preserve">                služby zpracování dat</t>
  </si>
  <si>
    <t xml:space="preserve">                nákup služeb</t>
  </si>
  <si>
    <t>org 4</t>
  </si>
  <si>
    <t xml:space="preserve">                opravy, údržba </t>
  </si>
  <si>
    <t>bezdrátový rozhlas</t>
  </si>
  <si>
    <t xml:space="preserve">                software</t>
  </si>
  <si>
    <t xml:space="preserve">                cestovné</t>
  </si>
  <si>
    <t xml:space="preserve">                pohoštění, dary</t>
  </si>
  <si>
    <t>věcná břemena</t>
  </si>
  <si>
    <t xml:space="preserve">                SBK - dary občanům</t>
  </si>
  <si>
    <t xml:space="preserve">                kolky</t>
  </si>
  <si>
    <t xml:space="preserve">                poplatky, daně, věcná břemena</t>
  </si>
  <si>
    <t>investice   výstavba 97572</t>
  </si>
  <si>
    <t>VS  OÚ celkem</t>
  </si>
  <si>
    <t>Výdaje celkem</t>
  </si>
  <si>
    <t>Rozdíl příjmů a výdajů</t>
  </si>
  <si>
    <t>Bytové hospodářství</t>
  </si>
  <si>
    <t>Nájem     zálohy na nájem</t>
  </si>
  <si>
    <t xml:space="preserve">                přeplatek nájmu</t>
  </si>
  <si>
    <t>vyúčtování  záloh</t>
  </si>
  <si>
    <t>Nájem celkem</t>
  </si>
  <si>
    <t>voda</t>
  </si>
  <si>
    <t>plyn</t>
  </si>
  <si>
    <t>služby pošty</t>
  </si>
  <si>
    <t>služby</t>
  </si>
  <si>
    <t>služby zpracování dat</t>
  </si>
  <si>
    <t>opravy a udržování</t>
  </si>
  <si>
    <t>pozemek</t>
  </si>
  <si>
    <t>Celkem</t>
  </si>
  <si>
    <t>BH</t>
  </si>
  <si>
    <t>Předpokládaná  ztráta  bytového hospodářství</t>
  </si>
  <si>
    <t>ROZPOČET 2005 - Celkem OÚ a BH</t>
  </si>
  <si>
    <t>OÚ</t>
  </si>
  <si>
    <t xml:space="preserve">Výdaje </t>
  </si>
  <si>
    <t>Rozdíl příjmů a výdajů obecního úřadu a BH</t>
  </si>
  <si>
    <t>Ing. Kamil Plavec</t>
  </si>
  <si>
    <t>Bc. Dušan Soukup</t>
  </si>
  <si>
    <t>starosta</t>
  </si>
  <si>
    <t>místostarosta</t>
  </si>
  <si>
    <t>Vyvěšeno: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</si>
</sst>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17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4" fontId="5" fillId="0" borderId="3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4" fontId="5" fillId="0" borderId="4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5" fillId="0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9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4" fontId="5" fillId="0" borderId="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4" fontId="5" fillId="0" borderId="4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4" fontId="5" fillId="0" borderId="6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14" fontId="1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workbookViewId="0" topLeftCell="A1">
      <selection activeCell="A1" sqref="A1:H277"/>
    </sheetView>
  </sheetViews>
  <sheetFormatPr defaultColWidth="9.00390625" defaultRowHeight="12.75"/>
  <cols>
    <col min="7" max="7" width="15.625" style="0" customWidth="1"/>
    <col min="8" max="8" width="19.125" style="0" customWidth="1"/>
  </cols>
  <sheetData>
    <row r="1" spans="2:7" ht="23.25">
      <c r="B1" s="1" t="s">
        <v>0</v>
      </c>
      <c r="C1" s="2"/>
      <c r="D1" s="2"/>
      <c r="E1" s="2"/>
      <c r="F1" s="3" t="s">
        <v>1</v>
      </c>
      <c r="G1" s="4"/>
    </row>
    <row r="2" spans="2:7" ht="13.5" thickBot="1">
      <c r="B2" s="5"/>
      <c r="C2" s="6"/>
      <c r="D2" s="6"/>
      <c r="E2" s="6"/>
      <c r="F2" s="6"/>
      <c r="G2" s="7"/>
    </row>
    <row r="3" spans="2:7" ht="15.75">
      <c r="B3" s="8"/>
      <c r="C3" s="9"/>
      <c r="D3" s="9"/>
      <c r="E3" s="9"/>
      <c r="F3" s="9"/>
      <c r="G3" s="10"/>
    </row>
    <row r="4" spans="2:7" ht="15.75">
      <c r="B4" s="8" t="s">
        <v>2</v>
      </c>
      <c r="C4" s="9"/>
      <c r="D4" s="9"/>
      <c r="E4" s="9"/>
      <c r="F4" s="9"/>
      <c r="G4" s="10"/>
    </row>
    <row r="5" spans="2:7" ht="15.75">
      <c r="B5" s="8"/>
      <c r="C5" s="9"/>
      <c r="D5" s="9"/>
      <c r="E5" s="9"/>
      <c r="F5" s="9"/>
      <c r="G5" s="10"/>
    </row>
    <row r="6" spans="2:7" ht="12.75">
      <c r="B6" s="9"/>
      <c r="C6" s="9"/>
      <c r="D6" s="9"/>
      <c r="E6" s="9"/>
      <c r="F6" s="9"/>
      <c r="G6" s="10"/>
    </row>
    <row r="7" spans="2:7" ht="18">
      <c r="B7" s="11" t="s">
        <v>3</v>
      </c>
      <c r="C7" s="9"/>
      <c r="D7" s="9"/>
      <c r="E7" s="9"/>
      <c r="F7" s="9"/>
      <c r="G7" s="10"/>
    </row>
    <row r="8" spans="2:7" ht="12.75">
      <c r="B8" s="9"/>
      <c r="C8" s="9"/>
      <c r="D8" s="9"/>
      <c r="E8" s="9"/>
      <c r="F8" s="9"/>
      <c r="G8" s="10"/>
    </row>
    <row r="9" spans="2:8" ht="12.75">
      <c r="B9" s="9"/>
      <c r="C9" s="9"/>
      <c r="D9" s="9"/>
      <c r="E9" s="9"/>
      <c r="F9" s="9"/>
      <c r="G9" s="10"/>
      <c r="H9" t="s">
        <v>4</v>
      </c>
    </row>
    <row r="10" spans="2:8" ht="12.75">
      <c r="B10" s="9"/>
      <c r="C10" s="9" t="s">
        <v>5</v>
      </c>
      <c r="D10" s="9"/>
      <c r="E10" s="9"/>
      <c r="F10" s="9"/>
      <c r="G10" s="10"/>
      <c r="H10" s="12">
        <v>39022</v>
      </c>
    </row>
    <row r="11" spans="2:8" ht="12.75">
      <c r="B11" s="9">
        <v>1111</v>
      </c>
      <c r="C11" s="9" t="s">
        <v>6</v>
      </c>
      <c r="D11" s="9"/>
      <c r="E11" s="9"/>
      <c r="F11" s="9"/>
      <c r="G11" s="10">
        <v>1350000</v>
      </c>
      <c r="H11" s="10">
        <v>1350000</v>
      </c>
    </row>
    <row r="12" spans="2:8" ht="12.75">
      <c r="B12" s="9">
        <v>1112</v>
      </c>
      <c r="C12" s="9" t="s">
        <v>7</v>
      </c>
      <c r="D12" s="9"/>
      <c r="E12" s="9"/>
      <c r="F12" s="9"/>
      <c r="G12" s="10">
        <v>500000</v>
      </c>
      <c r="H12" s="13">
        <v>700000</v>
      </c>
    </row>
    <row r="13" spans="2:8" ht="12.75">
      <c r="B13" s="9">
        <v>1113</v>
      </c>
      <c r="C13" s="9" t="s">
        <v>8</v>
      </c>
      <c r="D13" s="9"/>
      <c r="E13" s="9"/>
      <c r="F13" s="9"/>
      <c r="G13" s="10">
        <v>80000</v>
      </c>
      <c r="H13" s="10">
        <v>80000</v>
      </c>
    </row>
    <row r="14" spans="2:8" ht="12.75">
      <c r="B14" s="9">
        <v>1121</v>
      </c>
      <c r="C14" s="9" t="s">
        <v>9</v>
      </c>
      <c r="D14" s="9"/>
      <c r="E14" s="9"/>
      <c r="F14" s="9"/>
      <c r="G14" s="10">
        <v>1000000</v>
      </c>
      <c r="H14" s="13">
        <v>1300000</v>
      </c>
    </row>
    <row r="15" spans="2:8" ht="12.75">
      <c r="B15" s="9">
        <v>1211</v>
      </c>
      <c r="C15" s="9" t="s">
        <v>10</v>
      </c>
      <c r="D15" s="9"/>
      <c r="E15" s="9"/>
      <c r="F15" s="9"/>
      <c r="G15" s="10">
        <v>1700000</v>
      </c>
      <c r="H15" s="13">
        <v>1900000</v>
      </c>
    </row>
    <row r="16" spans="2:8" ht="12.75">
      <c r="B16" s="14">
        <v>1337</v>
      </c>
      <c r="C16" s="14" t="s">
        <v>11</v>
      </c>
      <c r="D16" s="14"/>
      <c r="E16" s="14"/>
      <c r="F16" s="14"/>
      <c r="G16" s="10">
        <v>415000</v>
      </c>
      <c r="H16" s="13">
        <v>430000</v>
      </c>
    </row>
    <row r="17" spans="2:8" ht="12.75">
      <c r="B17" s="9">
        <v>1341</v>
      </c>
      <c r="C17" s="9" t="s">
        <v>12</v>
      </c>
      <c r="D17" s="9"/>
      <c r="E17" s="9"/>
      <c r="F17" s="9"/>
      <c r="G17" s="10">
        <v>38000</v>
      </c>
      <c r="H17" s="13">
        <v>40000</v>
      </c>
    </row>
    <row r="18" spans="2:8" ht="12.75">
      <c r="B18" s="9">
        <v>1343</v>
      </c>
      <c r="C18" s="9" t="s">
        <v>13</v>
      </c>
      <c r="D18" s="9"/>
      <c r="E18" s="9"/>
      <c r="F18" s="9"/>
      <c r="G18" s="10">
        <v>500</v>
      </c>
      <c r="H18" s="13">
        <v>2200</v>
      </c>
    </row>
    <row r="19" spans="2:8" ht="12.75">
      <c r="B19" s="9">
        <v>1345</v>
      </c>
      <c r="C19" s="9" t="s">
        <v>14</v>
      </c>
      <c r="D19" s="9"/>
      <c r="E19" s="9"/>
      <c r="F19" s="9"/>
      <c r="G19" s="10">
        <v>40000</v>
      </c>
      <c r="H19" s="10">
        <v>40000</v>
      </c>
    </row>
    <row r="20" spans="2:8" ht="12.75">
      <c r="B20" s="9">
        <v>1361</v>
      </c>
      <c r="C20" s="9" t="s">
        <v>15</v>
      </c>
      <c r="D20" s="9"/>
      <c r="E20" s="9"/>
      <c r="F20" s="9"/>
      <c r="G20" s="10">
        <v>1000</v>
      </c>
      <c r="H20" s="13">
        <v>2000</v>
      </c>
    </row>
    <row r="21" spans="2:8" ht="12.75">
      <c r="B21" s="9">
        <v>1511</v>
      </c>
      <c r="C21" s="9" t="s">
        <v>16</v>
      </c>
      <c r="D21" s="9"/>
      <c r="E21" s="9"/>
      <c r="F21" s="9"/>
      <c r="G21" s="10">
        <v>470000</v>
      </c>
      <c r="H21" s="13">
        <v>618000</v>
      </c>
    </row>
    <row r="22" spans="2:8" ht="12.75">
      <c r="B22" s="15">
        <v>4111</v>
      </c>
      <c r="C22" s="9">
        <v>6114</v>
      </c>
      <c r="D22" s="9">
        <v>98071</v>
      </c>
      <c r="E22" s="9" t="s">
        <v>17</v>
      </c>
      <c r="F22" s="9"/>
      <c r="G22" s="10">
        <v>0</v>
      </c>
      <c r="H22" s="13">
        <v>8840</v>
      </c>
    </row>
    <row r="23" spans="2:8" ht="12.75">
      <c r="B23" s="15">
        <v>4111</v>
      </c>
      <c r="C23" s="9">
        <v>6115</v>
      </c>
      <c r="D23" s="9">
        <v>98187</v>
      </c>
      <c r="E23" s="9" t="s">
        <v>17</v>
      </c>
      <c r="F23" s="9"/>
      <c r="G23" s="10">
        <v>0</v>
      </c>
      <c r="H23" s="13">
        <v>11088</v>
      </c>
    </row>
    <row r="24" spans="2:8" ht="12.75">
      <c r="B24" s="9">
        <v>4112</v>
      </c>
      <c r="C24" s="9" t="s">
        <v>18</v>
      </c>
      <c r="D24" s="9"/>
      <c r="E24" s="9"/>
      <c r="F24" s="9"/>
      <c r="G24" s="10">
        <v>67974</v>
      </c>
      <c r="H24" s="10">
        <v>67974</v>
      </c>
    </row>
    <row r="25" spans="2:8" ht="12.75">
      <c r="B25" s="15">
        <v>4122</v>
      </c>
      <c r="C25" s="15" t="s">
        <v>19</v>
      </c>
      <c r="D25" s="9"/>
      <c r="E25" s="9"/>
      <c r="F25" s="9"/>
      <c r="G25" s="10">
        <v>0</v>
      </c>
      <c r="H25" s="13">
        <v>4975</v>
      </c>
    </row>
    <row r="26" spans="2:8" ht="12.75">
      <c r="B26" s="15">
        <v>4122</v>
      </c>
      <c r="C26" s="15" t="s">
        <v>20</v>
      </c>
      <c r="D26" s="9"/>
      <c r="E26" s="9"/>
      <c r="F26" s="9"/>
      <c r="G26" s="10">
        <v>0</v>
      </c>
      <c r="H26" s="13">
        <v>67420</v>
      </c>
    </row>
    <row r="27" spans="2:8" ht="12.75">
      <c r="B27" s="9">
        <v>4216</v>
      </c>
      <c r="C27" s="9"/>
      <c r="D27" s="9"/>
      <c r="E27" s="9" t="s">
        <v>21</v>
      </c>
      <c r="F27" s="9"/>
      <c r="G27" s="10">
        <v>0</v>
      </c>
      <c r="H27" s="10">
        <v>0</v>
      </c>
    </row>
    <row r="28" spans="2:8" ht="12.75">
      <c r="B28" s="15">
        <v>4240</v>
      </c>
      <c r="C28" s="9"/>
      <c r="D28" s="9">
        <v>97572</v>
      </c>
      <c r="E28" s="9" t="s">
        <v>22</v>
      </c>
      <c r="F28" s="9"/>
      <c r="G28" s="10">
        <v>0</v>
      </c>
      <c r="H28" s="13">
        <v>1988000</v>
      </c>
    </row>
    <row r="29" spans="2:8" ht="12.75">
      <c r="B29" s="15">
        <v>4240</v>
      </c>
      <c r="C29" s="9"/>
      <c r="D29" s="9"/>
      <c r="E29" s="9" t="s">
        <v>22</v>
      </c>
      <c r="F29" s="9"/>
      <c r="G29" s="10">
        <v>0</v>
      </c>
      <c r="H29" s="13">
        <v>2000000</v>
      </c>
    </row>
    <row r="30" spans="2:8" ht="12.75">
      <c r="B30" s="15">
        <v>4122</v>
      </c>
      <c r="C30" s="9" t="s">
        <v>23</v>
      </c>
      <c r="D30" s="9"/>
      <c r="E30" s="15" t="s">
        <v>24</v>
      </c>
      <c r="F30" s="9"/>
      <c r="G30" s="10">
        <v>0</v>
      </c>
      <c r="H30" s="13">
        <v>50000</v>
      </c>
    </row>
    <row r="31" spans="2:8" ht="13.5" thickBot="1">
      <c r="B31" s="16"/>
      <c r="C31" s="17" t="s">
        <v>25</v>
      </c>
      <c r="D31" s="6"/>
      <c r="E31" s="6"/>
      <c r="F31" s="6"/>
      <c r="G31" s="18">
        <f>SUM(G11:G30)</f>
        <v>5662474</v>
      </c>
      <c r="H31" s="18">
        <f>SUM(H11:H30)</f>
        <v>10660497</v>
      </c>
    </row>
    <row r="32" spans="2:8" ht="12.75">
      <c r="B32" s="14"/>
      <c r="C32" s="14"/>
      <c r="D32" s="14"/>
      <c r="E32" s="14"/>
      <c r="F32" s="14"/>
      <c r="G32" s="10"/>
      <c r="H32" s="10"/>
    </row>
    <row r="33" spans="1:8" ht="13.5" thickBot="1">
      <c r="A33">
        <v>2321</v>
      </c>
      <c r="B33" s="16">
        <v>2111</v>
      </c>
      <c r="C33" s="19" t="s">
        <v>26</v>
      </c>
      <c r="D33" s="16"/>
      <c r="E33" s="16"/>
      <c r="F33" s="16"/>
      <c r="G33" s="20">
        <v>100000</v>
      </c>
      <c r="H33" s="21">
        <v>130000</v>
      </c>
    </row>
    <row r="34" spans="1:8" ht="12.75">
      <c r="A34">
        <v>3745</v>
      </c>
      <c r="B34" s="22">
        <v>2111</v>
      </c>
      <c r="C34" s="23" t="s">
        <v>27</v>
      </c>
      <c r="D34" s="14"/>
      <c r="E34" s="14"/>
      <c r="F34" s="14"/>
      <c r="G34" s="24">
        <v>0</v>
      </c>
      <c r="H34" s="13">
        <v>10000</v>
      </c>
    </row>
    <row r="35" spans="2:8" ht="13.5" thickBot="1">
      <c r="B35" s="25">
        <v>2322</v>
      </c>
      <c r="C35" s="19"/>
      <c r="D35" s="16"/>
      <c r="E35" s="16"/>
      <c r="F35" s="16"/>
      <c r="G35" s="20">
        <v>0</v>
      </c>
      <c r="H35" s="26">
        <v>29500</v>
      </c>
    </row>
    <row r="36" spans="2:8" ht="12.75">
      <c r="B36" s="22"/>
      <c r="C36" s="23"/>
      <c r="D36" s="14"/>
      <c r="E36" s="14"/>
      <c r="F36" s="14"/>
      <c r="G36" s="24"/>
      <c r="H36" s="27">
        <f>SUM(H34:H35)</f>
        <v>39500</v>
      </c>
    </row>
    <row r="37" spans="2:8" ht="12.75">
      <c r="B37" s="22"/>
      <c r="C37" s="23"/>
      <c r="D37" s="14"/>
      <c r="E37" s="14"/>
      <c r="F37" s="14"/>
      <c r="G37" s="24"/>
      <c r="H37" s="27"/>
    </row>
    <row r="38" spans="1:8" ht="12.75">
      <c r="A38">
        <v>6171</v>
      </c>
      <c r="B38" s="9">
        <v>2131</v>
      </c>
      <c r="C38" s="14" t="s">
        <v>28</v>
      </c>
      <c r="D38" s="14"/>
      <c r="E38" s="14"/>
      <c r="F38" s="9"/>
      <c r="G38" s="28">
        <v>15000</v>
      </c>
      <c r="H38" s="28">
        <v>15000</v>
      </c>
    </row>
    <row r="39" spans="2:8" ht="12.75">
      <c r="B39" s="9">
        <v>2139</v>
      </c>
      <c r="C39" s="22" t="s">
        <v>29</v>
      </c>
      <c r="D39" s="14"/>
      <c r="E39" s="14"/>
      <c r="F39" s="9"/>
      <c r="G39" s="28">
        <v>0</v>
      </c>
      <c r="H39" s="28">
        <v>0</v>
      </c>
    </row>
    <row r="40" spans="2:8" ht="12.75">
      <c r="B40" s="14">
        <v>2329</v>
      </c>
      <c r="C40" t="s">
        <v>30</v>
      </c>
      <c r="F40" s="14"/>
      <c r="G40" s="28">
        <v>4600</v>
      </c>
      <c r="H40" s="28">
        <v>4600</v>
      </c>
    </row>
    <row r="41" spans="2:8" ht="12.75">
      <c r="B41" s="22">
        <v>3111</v>
      </c>
      <c r="C41" s="9" t="s">
        <v>31</v>
      </c>
      <c r="D41" s="9"/>
      <c r="E41" s="9"/>
      <c r="F41" s="14"/>
      <c r="G41" s="28">
        <v>500000</v>
      </c>
      <c r="H41" s="28">
        <v>500000</v>
      </c>
    </row>
    <row r="42" spans="2:8" ht="13.5" thickBot="1">
      <c r="B42" s="25">
        <v>3112</v>
      </c>
      <c r="C42" s="6" t="s">
        <v>32</v>
      </c>
      <c r="D42" s="6"/>
      <c r="E42" s="6"/>
      <c r="F42" s="16"/>
      <c r="G42" s="29">
        <v>0</v>
      </c>
      <c r="H42" s="26">
        <v>1321000</v>
      </c>
    </row>
    <row r="43" spans="2:8" ht="12.75">
      <c r="B43" s="22">
        <v>3202</v>
      </c>
      <c r="C43" s="15" t="s">
        <v>33</v>
      </c>
      <c r="D43" s="9"/>
      <c r="E43" s="9"/>
      <c r="F43" s="14"/>
      <c r="G43" s="28">
        <v>0</v>
      </c>
      <c r="H43" s="13">
        <v>1988478</v>
      </c>
    </row>
    <row r="44" spans="2:8" ht="12.75">
      <c r="B44" s="30" t="s">
        <v>34</v>
      </c>
      <c r="C44" s="9"/>
      <c r="D44" s="9"/>
      <c r="E44" s="9"/>
      <c r="F44" s="14"/>
      <c r="G44" s="28">
        <v>519600</v>
      </c>
      <c r="H44" s="27">
        <f>SUM(H38:H43)</f>
        <v>3829078</v>
      </c>
    </row>
    <row r="45" spans="2:8" ht="13.5" thickBot="1">
      <c r="B45" s="25"/>
      <c r="C45" s="6"/>
      <c r="D45" s="6"/>
      <c r="E45" s="6"/>
      <c r="F45" s="16"/>
      <c r="G45" s="29"/>
      <c r="H45" s="26"/>
    </row>
    <row r="46" ht="13.5" thickBot="1">
      <c r="G46" s="31"/>
    </row>
    <row r="47" spans="2:8" ht="13.5" thickBot="1">
      <c r="B47" s="32"/>
      <c r="C47" s="33" t="s">
        <v>34</v>
      </c>
      <c r="D47" s="34"/>
      <c r="E47" s="34"/>
      <c r="F47" s="35"/>
      <c r="G47" s="36"/>
      <c r="H47" s="36"/>
    </row>
    <row r="48" spans="2:8" ht="12.75">
      <c r="B48" s="22"/>
      <c r="C48" s="30"/>
      <c r="D48" s="9"/>
      <c r="E48" s="9"/>
      <c r="F48" s="14"/>
      <c r="G48" s="37"/>
      <c r="H48" s="37"/>
    </row>
    <row r="49" spans="1:8" ht="13.5" thickBot="1">
      <c r="A49" s="38">
        <v>5512</v>
      </c>
      <c r="B49" s="39">
        <v>2111</v>
      </c>
      <c r="C49" s="17" t="s">
        <v>35</v>
      </c>
      <c r="D49" s="6"/>
      <c r="E49" s="6"/>
      <c r="F49" s="6"/>
      <c r="G49" s="20">
        <v>40000</v>
      </c>
      <c r="H49" s="20">
        <v>40000</v>
      </c>
    </row>
    <row r="50" spans="2:8" ht="12.75">
      <c r="B50" s="15"/>
      <c r="C50" s="40"/>
      <c r="D50" s="9"/>
      <c r="E50" s="9"/>
      <c r="F50" s="9"/>
      <c r="G50" s="24"/>
      <c r="H50" s="24"/>
    </row>
    <row r="51" spans="1:8" ht="12.75">
      <c r="A51">
        <v>6310</v>
      </c>
      <c r="B51" s="14">
        <v>2141</v>
      </c>
      <c r="C51" s="14" t="s">
        <v>36</v>
      </c>
      <c r="D51" s="14"/>
      <c r="E51" s="14"/>
      <c r="F51" s="14"/>
      <c r="G51" s="24">
        <v>40000</v>
      </c>
      <c r="H51" s="24">
        <v>40000</v>
      </c>
    </row>
    <row r="52" spans="2:8" ht="13.5" thickBot="1">
      <c r="B52" s="16">
        <v>2142</v>
      </c>
      <c r="C52" s="16" t="s">
        <v>37</v>
      </c>
      <c r="D52" s="16"/>
      <c r="E52" s="16"/>
      <c r="F52" s="16"/>
      <c r="G52" s="20">
        <v>10000</v>
      </c>
      <c r="H52" s="20">
        <v>10000</v>
      </c>
    </row>
    <row r="53" spans="1:8" ht="13.5" thickBot="1">
      <c r="A53">
        <v>6409</v>
      </c>
      <c r="B53" s="25">
        <v>2229</v>
      </c>
      <c r="C53" s="6" t="s">
        <v>38</v>
      </c>
      <c r="D53" s="6"/>
      <c r="E53" s="6"/>
      <c r="F53" s="16"/>
      <c r="G53" s="29">
        <v>0</v>
      </c>
      <c r="H53" s="21">
        <v>63148</v>
      </c>
    </row>
    <row r="54" spans="1:8" ht="13.5" thickBot="1">
      <c r="A54">
        <v>6409</v>
      </c>
      <c r="B54" s="6">
        <v>2343</v>
      </c>
      <c r="C54" s="17" t="s">
        <v>39</v>
      </c>
      <c r="D54" s="6"/>
      <c r="E54" s="6"/>
      <c r="F54" s="6"/>
      <c r="G54" s="20">
        <v>300000</v>
      </c>
      <c r="H54" s="21">
        <v>500000</v>
      </c>
    </row>
    <row r="55" spans="2:8" ht="12.75">
      <c r="B55" s="9"/>
      <c r="C55" s="40"/>
      <c r="D55" s="9"/>
      <c r="E55" s="9"/>
      <c r="F55" s="9"/>
      <c r="G55" s="24"/>
      <c r="H55" s="24"/>
    </row>
    <row r="56" spans="7:8" ht="13.5" thickBot="1">
      <c r="G56" s="31"/>
      <c r="H56" s="31"/>
    </row>
    <row r="57" spans="2:8" ht="17.25" thickBot="1" thickTop="1">
      <c r="B57" s="41"/>
      <c r="C57" s="41" t="s">
        <v>40</v>
      </c>
      <c r="D57" s="41"/>
      <c r="E57" s="41"/>
      <c r="F57" s="41"/>
      <c r="G57" s="42">
        <f>SUM(G31,G33,G44,G51,G54,G52,G49)</f>
        <v>6672074</v>
      </c>
      <c r="H57" s="42">
        <f>SUM(H31,H33,H53,H36,H44,,H51,H54,H52,H49)</f>
        <v>15312223</v>
      </c>
    </row>
    <row r="58" spans="2:8" ht="13.5" thickTop="1">
      <c r="B58" s="9"/>
      <c r="C58" s="9"/>
      <c r="D58" s="9"/>
      <c r="E58" s="9"/>
      <c r="F58" s="9"/>
      <c r="G58" s="10"/>
      <c r="H58" s="10"/>
    </row>
    <row r="59" spans="2:8" ht="12.75">
      <c r="B59" s="9"/>
      <c r="C59" s="9"/>
      <c r="D59" s="9"/>
      <c r="E59" s="9"/>
      <c r="F59" s="9"/>
      <c r="G59" s="10"/>
      <c r="H59" s="10"/>
    </row>
    <row r="60" spans="1:8" ht="12.75">
      <c r="A60" s="9"/>
      <c r="B60" s="9"/>
      <c r="C60" s="40"/>
      <c r="D60" s="9"/>
      <c r="E60" s="9"/>
      <c r="F60" s="9"/>
      <c r="G60" s="24"/>
      <c r="H60" s="24"/>
    </row>
    <row r="61" spans="2:8" ht="12.75">
      <c r="B61" s="9"/>
      <c r="C61" s="9"/>
      <c r="D61" s="9"/>
      <c r="E61" s="9"/>
      <c r="F61" s="9"/>
      <c r="G61" s="10"/>
      <c r="H61" s="10"/>
    </row>
    <row r="62" spans="2:8" ht="12.75">
      <c r="B62" s="9"/>
      <c r="C62" s="9"/>
      <c r="D62" s="9"/>
      <c r="E62" s="9"/>
      <c r="F62" s="9"/>
      <c r="G62" s="10"/>
      <c r="H62" s="10"/>
    </row>
    <row r="63" spans="2:8" ht="18">
      <c r="B63" s="11"/>
      <c r="C63" s="9"/>
      <c r="D63" s="9"/>
      <c r="E63" s="9"/>
      <c r="F63" s="9"/>
      <c r="G63" s="28"/>
      <c r="H63" s="28"/>
    </row>
    <row r="64" spans="2:8" ht="12.75">
      <c r="B64" s="9"/>
      <c r="C64" s="9"/>
      <c r="D64" s="9"/>
      <c r="E64" s="9"/>
      <c r="F64" s="9"/>
      <c r="G64" s="28"/>
      <c r="H64" s="28"/>
    </row>
    <row r="65" spans="2:8" ht="18">
      <c r="B65" s="11" t="s">
        <v>41</v>
      </c>
      <c r="C65" s="40"/>
      <c r="D65" s="9"/>
      <c r="E65" s="9"/>
      <c r="F65" s="9"/>
      <c r="G65" s="37"/>
      <c r="H65" s="37"/>
    </row>
    <row r="66" spans="2:8" ht="12.75">
      <c r="B66" s="9"/>
      <c r="C66" s="40"/>
      <c r="D66" s="9"/>
      <c r="E66" s="9"/>
      <c r="F66" s="9"/>
      <c r="G66" s="37"/>
      <c r="H66" s="37"/>
    </row>
    <row r="67" spans="2:8" ht="12.75">
      <c r="B67" s="9"/>
      <c r="C67" s="9"/>
      <c r="D67" s="9"/>
      <c r="E67" s="9"/>
      <c r="F67" s="9"/>
      <c r="G67" s="10"/>
      <c r="H67" s="10"/>
    </row>
    <row r="68" spans="1:8" ht="13.5" thickBot="1">
      <c r="A68">
        <v>2221</v>
      </c>
      <c r="B68" s="6">
        <v>5193</v>
      </c>
      <c r="C68" s="19" t="s">
        <v>42</v>
      </c>
      <c r="D68" s="6"/>
      <c r="E68" s="6"/>
      <c r="F68" s="6" t="s">
        <v>43</v>
      </c>
      <c r="G68" s="18">
        <v>66900</v>
      </c>
      <c r="H68" s="21">
        <v>40000</v>
      </c>
    </row>
    <row r="69" spans="2:8" ht="12.75">
      <c r="B69" s="9"/>
      <c r="C69" s="9"/>
      <c r="D69" s="9"/>
      <c r="E69" s="9"/>
      <c r="F69" s="9"/>
      <c r="G69" s="37"/>
      <c r="H69" s="37"/>
    </row>
    <row r="70" spans="1:8" ht="12.75">
      <c r="A70">
        <v>2321</v>
      </c>
      <c r="B70" s="9">
        <v>5011</v>
      </c>
      <c r="C70" s="9" t="s">
        <v>44</v>
      </c>
      <c r="D70" s="9"/>
      <c r="E70" s="9"/>
      <c r="F70" s="9"/>
      <c r="G70" s="10">
        <v>90000</v>
      </c>
      <c r="H70" s="10">
        <v>90000</v>
      </c>
    </row>
    <row r="71" spans="2:8" ht="12.75">
      <c r="B71" s="9">
        <v>5021</v>
      </c>
      <c r="C71" s="15" t="s">
        <v>45</v>
      </c>
      <c r="D71" s="9"/>
      <c r="E71" s="9"/>
      <c r="F71" s="9"/>
      <c r="G71" s="28">
        <v>30000</v>
      </c>
      <c r="H71" s="13">
        <v>20000</v>
      </c>
    </row>
    <row r="72" spans="2:8" ht="12.75">
      <c r="B72" s="9">
        <v>5031</v>
      </c>
      <c r="C72" s="15" t="s">
        <v>46</v>
      </c>
      <c r="D72" s="9"/>
      <c r="E72" s="9"/>
      <c r="F72" s="9"/>
      <c r="G72" s="28">
        <v>42000</v>
      </c>
      <c r="H72" s="28">
        <v>42000</v>
      </c>
    </row>
    <row r="73" spans="2:8" ht="12.75">
      <c r="B73" s="9">
        <v>5032</v>
      </c>
      <c r="C73" s="15" t="s">
        <v>47</v>
      </c>
      <c r="D73" s="9"/>
      <c r="E73" s="9"/>
      <c r="F73" s="9"/>
      <c r="G73" s="28">
        <v>16200</v>
      </c>
      <c r="H73" s="28">
        <v>16200</v>
      </c>
    </row>
    <row r="74" spans="2:8" ht="12.75">
      <c r="B74" s="9">
        <v>5038</v>
      </c>
      <c r="C74" s="15" t="s">
        <v>48</v>
      </c>
      <c r="D74" s="9"/>
      <c r="E74" s="9"/>
      <c r="F74" s="9"/>
      <c r="G74" s="10">
        <v>5000</v>
      </c>
      <c r="H74" s="10">
        <v>5000</v>
      </c>
    </row>
    <row r="75" spans="2:8" ht="12.75">
      <c r="B75" s="9">
        <v>5139</v>
      </c>
      <c r="C75" s="15" t="s">
        <v>49</v>
      </c>
      <c r="D75" s="9"/>
      <c r="E75" s="9"/>
      <c r="F75" s="9"/>
      <c r="G75" s="10">
        <v>20000</v>
      </c>
      <c r="H75" s="13">
        <v>60000</v>
      </c>
    </row>
    <row r="76" spans="2:8" ht="12.75">
      <c r="B76" s="43" t="s">
        <v>50</v>
      </c>
      <c r="C76" s="15" t="s">
        <v>51</v>
      </c>
      <c r="D76" s="9"/>
      <c r="E76" s="9"/>
      <c r="F76" s="9"/>
      <c r="G76" s="10">
        <v>20000</v>
      </c>
      <c r="H76" s="10">
        <v>20000</v>
      </c>
    </row>
    <row r="77" spans="2:8" ht="12.75">
      <c r="B77" s="9">
        <v>5156</v>
      </c>
      <c r="C77" s="15" t="s">
        <v>52</v>
      </c>
      <c r="D77" s="9"/>
      <c r="E77" s="9"/>
      <c r="F77" s="9"/>
      <c r="G77" s="10">
        <v>60000</v>
      </c>
      <c r="H77" s="10">
        <v>60000</v>
      </c>
    </row>
    <row r="78" spans="2:8" ht="12.75">
      <c r="B78" s="9">
        <v>5169</v>
      </c>
      <c r="C78" s="15" t="s">
        <v>53</v>
      </c>
      <c r="D78" s="9"/>
      <c r="E78" s="9"/>
      <c r="F78" s="9"/>
      <c r="G78" s="28">
        <v>30000</v>
      </c>
      <c r="H78" s="13">
        <v>5000</v>
      </c>
    </row>
    <row r="79" spans="2:8" ht="12.75">
      <c r="B79" s="9">
        <v>5171</v>
      </c>
      <c r="C79" s="15" t="s">
        <v>54</v>
      </c>
      <c r="D79" s="9"/>
      <c r="E79" s="9"/>
      <c r="F79" s="9"/>
      <c r="G79" s="28">
        <v>100000</v>
      </c>
      <c r="H79" s="13">
        <v>140000</v>
      </c>
    </row>
    <row r="80" spans="2:8" ht="12.75">
      <c r="B80" s="15">
        <v>6121</v>
      </c>
      <c r="C80" s="15"/>
      <c r="D80" s="9" t="s">
        <v>55</v>
      </c>
      <c r="E80" s="9"/>
      <c r="F80" s="9"/>
      <c r="G80" s="28">
        <v>0</v>
      </c>
      <c r="H80" s="13">
        <v>472457</v>
      </c>
    </row>
    <row r="81" spans="2:8" ht="16.5" thickBot="1">
      <c r="B81" s="44"/>
      <c r="C81" s="19" t="s">
        <v>56</v>
      </c>
      <c r="D81" s="44"/>
      <c r="E81" s="44"/>
      <c r="F81" s="44"/>
      <c r="G81" s="18">
        <f>SUM(G70:G80)</f>
        <v>413200</v>
      </c>
      <c r="H81" s="18">
        <f>SUM(H70:H80)</f>
        <v>930657</v>
      </c>
    </row>
    <row r="82" spans="2:8" ht="12.75">
      <c r="B82" s="45"/>
      <c r="C82" s="45"/>
      <c r="D82" s="14"/>
      <c r="E82" s="14"/>
      <c r="F82" s="14"/>
      <c r="G82" s="28"/>
      <c r="H82" s="28"/>
    </row>
    <row r="83" spans="1:8" ht="12.75">
      <c r="A83">
        <v>3113</v>
      </c>
      <c r="B83" s="46">
        <v>5321</v>
      </c>
      <c r="C83" s="45"/>
      <c r="D83" s="14" t="s">
        <v>57</v>
      </c>
      <c r="E83" s="14"/>
      <c r="F83" s="14"/>
      <c r="G83" s="10">
        <v>185661</v>
      </c>
      <c r="H83" s="13">
        <v>150000</v>
      </c>
    </row>
    <row r="84" spans="2:8" ht="12.75">
      <c r="B84" s="9" t="s">
        <v>58</v>
      </c>
      <c r="C84" s="15"/>
      <c r="D84" s="14" t="s">
        <v>59</v>
      </c>
      <c r="E84" s="14"/>
      <c r="F84" s="14"/>
      <c r="G84" s="10">
        <v>17152</v>
      </c>
      <c r="H84" s="13">
        <v>40000</v>
      </c>
    </row>
    <row r="85" spans="2:8" ht="12.75">
      <c r="B85" s="15" t="s">
        <v>60</v>
      </c>
      <c r="C85" s="15"/>
      <c r="D85" s="14" t="s">
        <v>61</v>
      </c>
      <c r="E85" s="14"/>
      <c r="F85" s="14"/>
      <c r="G85" s="28">
        <v>61404</v>
      </c>
      <c r="H85" s="13">
        <v>100000</v>
      </c>
    </row>
    <row r="86" spans="2:8" ht="12.75">
      <c r="B86" s="15">
        <v>5331</v>
      </c>
      <c r="C86" s="15"/>
      <c r="D86" s="14" t="s">
        <v>62</v>
      </c>
      <c r="E86" s="14"/>
      <c r="F86" s="14"/>
      <c r="G86" s="28">
        <v>475000</v>
      </c>
      <c r="H86" s="13">
        <v>650000</v>
      </c>
    </row>
    <row r="87" spans="2:8" ht="16.5" thickBot="1">
      <c r="B87" s="44"/>
      <c r="C87" s="19" t="s">
        <v>63</v>
      </c>
      <c r="D87" s="44"/>
      <c r="E87" s="44"/>
      <c r="F87" s="44"/>
      <c r="G87" s="18">
        <f>SUM(G82:G86)</f>
        <v>739217</v>
      </c>
      <c r="H87" s="18">
        <f>SUM(H82:H86)</f>
        <v>940000</v>
      </c>
    </row>
    <row r="88" spans="7:8" ht="12.75">
      <c r="G88" s="47"/>
      <c r="H88" s="47"/>
    </row>
    <row r="89" spans="1:8" ht="12.75">
      <c r="A89">
        <v>3314</v>
      </c>
      <c r="B89" s="9">
        <v>5021</v>
      </c>
      <c r="C89" s="9" t="s">
        <v>64</v>
      </c>
      <c r="D89" s="9"/>
      <c r="E89" s="9"/>
      <c r="F89" s="9"/>
      <c r="G89" s="10">
        <v>43000</v>
      </c>
      <c r="H89" s="13">
        <v>50000</v>
      </c>
    </row>
    <row r="90" spans="2:8" ht="12.75">
      <c r="B90" s="9">
        <v>5031</v>
      </c>
      <c r="C90" s="15" t="s">
        <v>65</v>
      </c>
      <c r="D90" s="9"/>
      <c r="E90" s="9"/>
      <c r="F90" s="9"/>
      <c r="G90" s="10">
        <v>14000</v>
      </c>
      <c r="H90" s="13">
        <v>18000</v>
      </c>
    </row>
    <row r="91" spans="2:8" ht="12.75">
      <c r="B91" s="9">
        <v>5032</v>
      </c>
      <c r="C91" s="15" t="s">
        <v>66</v>
      </c>
      <c r="D91" s="9"/>
      <c r="E91" s="9"/>
      <c r="F91" s="9"/>
      <c r="G91" s="10">
        <v>5200</v>
      </c>
      <c r="H91" s="13">
        <v>8000</v>
      </c>
    </row>
    <row r="92" spans="2:8" ht="12.75">
      <c r="B92" s="9">
        <v>5038</v>
      </c>
      <c r="C92" s="15" t="s">
        <v>67</v>
      </c>
      <c r="D92" s="9"/>
      <c r="E92" s="9"/>
      <c r="F92" s="9"/>
      <c r="G92" s="10">
        <v>1200</v>
      </c>
      <c r="H92" s="13">
        <v>2000</v>
      </c>
    </row>
    <row r="93" spans="2:8" ht="12.75">
      <c r="B93" s="9">
        <v>5136</v>
      </c>
      <c r="C93" s="15" t="s">
        <v>68</v>
      </c>
      <c r="D93" s="9"/>
      <c r="E93" s="9"/>
      <c r="F93" s="9"/>
      <c r="G93" s="10">
        <v>25000</v>
      </c>
      <c r="H93" s="10">
        <v>25000</v>
      </c>
    </row>
    <row r="94" spans="2:8" ht="13.5" thickBot="1">
      <c r="B94" s="6"/>
      <c r="C94" s="17" t="s">
        <v>69</v>
      </c>
      <c r="D94" s="6"/>
      <c r="E94" s="6"/>
      <c r="F94" s="6"/>
      <c r="G94" s="18">
        <f>SUM(G89:G93)</f>
        <v>88400</v>
      </c>
      <c r="H94" s="18">
        <f>SUM(H89:H93)</f>
        <v>103000</v>
      </c>
    </row>
    <row r="95" spans="2:8" ht="12.75">
      <c r="B95" s="9"/>
      <c r="C95" s="23" t="s">
        <v>70</v>
      </c>
      <c r="D95" s="9"/>
      <c r="E95" s="9"/>
      <c r="F95" s="9"/>
      <c r="G95" s="10"/>
      <c r="H95" s="10"/>
    </row>
    <row r="96" spans="1:8" ht="12.75">
      <c r="A96">
        <v>3319</v>
      </c>
      <c r="B96" s="9">
        <v>5221</v>
      </c>
      <c r="C96" s="14"/>
      <c r="D96" s="14" t="s">
        <v>71</v>
      </c>
      <c r="E96" s="9"/>
      <c r="F96" s="9"/>
      <c r="G96" s="37">
        <v>20000</v>
      </c>
      <c r="H96" s="37">
        <v>20000</v>
      </c>
    </row>
    <row r="97" spans="2:8" ht="12.75">
      <c r="B97" s="9">
        <v>5169</v>
      </c>
      <c r="C97" s="23"/>
      <c r="D97" s="14" t="s">
        <v>72</v>
      </c>
      <c r="E97" s="9"/>
      <c r="F97" s="9"/>
      <c r="G97" s="37">
        <v>5000</v>
      </c>
      <c r="H97" s="37">
        <v>5000</v>
      </c>
    </row>
    <row r="98" spans="2:8" ht="12.75">
      <c r="B98" s="9"/>
      <c r="C98" s="9"/>
      <c r="D98" s="9"/>
      <c r="E98" s="9"/>
      <c r="F98" s="9"/>
      <c r="G98" s="10"/>
      <c r="H98" s="10"/>
    </row>
    <row r="99" spans="1:8" ht="12.75">
      <c r="A99">
        <v>3421</v>
      </c>
      <c r="B99" s="9">
        <v>5221</v>
      </c>
      <c r="C99" s="14" t="s">
        <v>73</v>
      </c>
      <c r="D99" s="9"/>
      <c r="E99" s="9"/>
      <c r="F99" s="9"/>
      <c r="G99" s="28">
        <v>10000</v>
      </c>
      <c r="H99" s="28">
        <v>10000</v>
      </c>
    </row>
    <row r="100" spans="2:8" ht="12.75">
      <c r="B100" s="9"/>
      <c r="C100" s="14" t="s">
        <v>74</v>
      </c>
      <c r="D100" s="9"/>
      <c r="E100" s="9"/>
      <c r="F100" s="9"/>
      <c r="G100" s="28">
        <v>10000</v>
      </c>
      <c r="H100" s="28">
        <v>10000</v>
      </c>
    </row>
    <row r="101" spans="2:8" ht="12.75">
      <c r="B101" s="9"/>
      <c r="C101" s="9" t="s">
        <v>75</v>
      </c>
      <c r="D101" s="9"/>
      <c r="E101" s="9"/>
      <c r="F101" s="9"/>
      <c r="G101" s="10">
        <v>5000</v>
      </c>
      <c r="H101" s="10">
        <v>5000</v>
      </c>
    </row>
    <row r="102" spans="2:8" ht="12.75">
      <c r="B102" s="9"/>
      <c r="C102" s="15" t="s">
        <v>76</v>
      </c>
      <c r="D102" s="9"/>
      <c r="E102" s="9"/>
      <c r="F102" s="9"/>
      <c r="G102" s="10">
        <v>10000</v>
      </c>
      <c r="H102" s="10">
        <v>10000</v>
      </c>
    </row>
    <row r="103" spans="7:8" ht="12.75">
      <c r="G103" s="31"/>
      <c r="H103" s="31"/>
    </row>
    <row r="104" spans="2:8" ht="13.5" thickBot="1">
      <c r="B104" s="6"/>
      <c r="C104" s="19" t="s">
        <v>77</v>
      </c>
      <c r="D104" s="6"/>
      <c r="E104" s="6"/>
      <c r="F104" s="6"/>
      <c r="G104" s="18">
        <f>SUM(G99:G102)</f>
        <v>35000</v>
      </c>
      <c r="H104" s="18">
        <f>SUM(H99:H102)</f>
        <v>35000</v>
      </c>
    </row>
    <row r="105" spans="1:8" ht="13.5" thickBot="1">
      <c r="A105" s="9">
        <v>3429</v>
      </c>
      <c r="B105" s="6">
        <v>5212</v>
      </c>
      <c r="C105" s="48" t="s">
        <v>78</v>
      </c>
      <c r="D105" s="6"/>
      <c r="E105" s="6"/>
      <c r="F105" s="6"/>
      <c r="G105" s="18">
        <v>50000</v>
      </c>
      <c r="H105" s="21">
        <v>0</v>
      </c>
    </row>
    <row r="106" spans="1:8" ht="12.75">
      <c r="A106" s="9"/>
      <c r="B106" s="9"/>
      <c r="C106" s="30"/>
      <c r="D106" s="9"/>
      <c r="E106" s="9"/>
      <c r="F106" s="9"/>
      <c r="G106" s="37"/>
      <c r="H106" s="37"/>
    </row>
    <row r="107" spans="2:8" ht="12.75">
      <c r="B107" s="9">
        <v>5021</v>
      </c>
      <c r="C107" s="14" t="s">
        <v>79</v>
      </c>
      <c r="D107" s="14"/>
      <c r="E107" s="14"/>
      <c r="F107" s="14"/>
      <c r="G107" s="28">
        <v>25000</v>
      </c>
      <c r="H107" s="28">
        <v>25000</v>
      </c>
    </row>
    <row r="108" spans="2:8" ht="12.75">
      <c r="B108" s="9">
        <v>5031</v>
      </c>
      <c r="C108" s="23"/>
      <c r="D108" s="9"/>
      <c r="E108" s="9" t="s">
        <v>80</v>
      </c>
      <c r="F108" s="9"/>
      <c r="G108" s="28">
        <v>8750</v>
      </c>
      <c r="H108" s="28">
        <v>8750</v>
      </c>
    </row>
    <row r="109" spans="2:8" ht="15">
      <c r="B109" s="9">
        <v>5032</v>
      </c>
      <c r="C109" s="40"/>
      <c r="D109" s="49"/>
      <c r="E109" s="9" t="s">
        <v>81</v>
      </c>
      <c r="F109" s="9"/>
      <c r="G109" s="28">
        <v>3250</v>
      </c>
      <c r="H109" s="28">
        <v>3250</v>
      </c>
    </row>
    <row r="110" spans="2:8" ht="15">
      <c r="B110" s="9">
        <v>5038</v>
      </c>
      <c r="C110" s="40"/>
      <c r="D110" s="49"/>
      <c r="E110" s="9" t="s">
        <v>82</v>
      </c>
      <c r="F110" s="9"/>
      <c r="G110" s="28">
        <v>1000</v>
      </c>
      <c r="H110" s="28">
        <v>1000</v>
      </c>
    </row>
    <row r="111" spans="1:8" ht="12.75">
      <c r="A111">
        <v>3631</v>
      </c>
      <c r="B111" s="9">
        <v>5139</v>
      </c>
      <c r="C111" s="9"/>
      <c r="E111" s="9" t="s">
        <v>71</v>
      </c>
      <c r="F111" s="9"/>
      <c r="G111" s="10">
        <v>20000</v>
      </c>
      <c r="H111" s="13">
        <v>40000</v>
      </c>
    </row>
    <row r="112" spans="2:8" ht="12.75">
      <c r="B112" s="9">
        <v>5154</v>
      </c>
      <c r="D112" s="9"/>
      <c r="E112" s="15" t="s">
        <v>83</v>
      </c>
      <c r="F112" s="9"/>
      <c r="G112" s="10">
        <v>210000</v>
      </c>
      <c r="H112" s="13">
        <v>100000</v>
      </c>
    </row>
    <row r="113" spans="2:8" ht="12.75">
      <c r="B113" s="9">
        <v>5171</v>
      </c>
      <c r="D113" s="9"/>
      <c r="E113" s="15" t="s">
        <v>84</v>
      </c>
      <c r="F113" s="9"/>
      <c r="G113" s="10">
        <v>250000</v>
      </c>
      <c r="H113" s="13">
        <v>0</v>
      </c>
    </row>
    <row r="114" spans="2:8" ht="15.75" thickBot="1">
      <c r="B114" s="50"/>
      <c r="C114" s="17" t="s">
        <v>85</v>
      </c>
      <c r="D114" s="50"/>
      <c r="E114" s="50"/>
      <c r="F114" s="50"/>
      <c r="G114" s="18">
        <f>SUM(G107:G113)</f>
        <v>518000</v>
      </c>
      <c r="H114" s="18">
        <f>SUM(H107:H113)</f>
        <v>178000</v>
      </c>
    </row>
    <row r="115" spans="2:8" ht="15.75">
      <c r="B115" s="49"/>
      <c r="C115" s="51"/>
      <c r="D115" s="49"/>
      <c r="E115" s="49"/>
      <c r="F115" s="49"/>
      <c r="G115" s="10"/>
      <c r="H115" s="10"/>
    </row>
    <row r="116" spans="1:8" ht="13.5" thickBot="1">
      <c r="A116">
        <v>3635</v>
      </c>
      <c r="B116" s="6">
        <v>6119</v>
      </c>
      <c r="C116" s="17" t="s">
        <v>86</v>
      </c>
      <c r="D116" s="6"/>
      <c r="E116" s="6"/>
      <c r="F116" s="6"/>
      <c r="G116" s="18">
        <v>50000</v>
      </c>
      <c r="H116" s="18">
        <v>50000</v>
      </c>
    </row>
    <row r="117" spans="2:8" ht="12.75">
      <c r="B117" s="9"/>
      <c r="C117" s="40"/>
      <c r="D117" s="9"/>
      <c r="E117" s="9"/>
      <c r="F117" s="9"/>
      <c r="G117" s="37"/>
      <c r="H117" s="37"/>
    </row>
    <row r="118" spans="2:8" ht="12.75">
      <c r="B118" s="9"/>
      <c r="C118" s="23"/>
      <c r="D118" s="9"/>
      <c r="E118" s="9"/>
      <c r="F118" s="9"/>
      <c r="G118" s="10"/>
      <c r="H118" s="10"/>
    </row>
    <row r="119" spans="1:8" ht="12.75">
      <c r="A119">
        <v>3722</v>
      </c>
      <c r="B119" s="9">
        <v>5169</v>
      </c>
      <c r="C119" s="9" t="s">
        <v>87</v>
      </c>
      <c r="D119" s="9"/>
      <c r="E119" s="9"/>
      <c r="F119" s="9"/>
      <c r="G119" s="28">
        <v>500000</v>
      </c>
      <c r="H119" s="13">
        <v>400000</v>
      </c>
    </row>
    <row r="120" spans="2:8" ht="12.75">
      <c r="B120" s="9" t="s">
        <v>88</v>
      </c>
      <c r="C120" s="22" t="s">
        <v>89</v>
      </c>
      <c r="D120" s="9"/>
      <c r="E120" s="9"/>
      <c r="F120" s="9"/>
      <c r="G120" s="28">
        <v>100000</v>
      </c>
      <c r="H120" s="28">
        <v>100000</v>
      </c>
    </row>
    <row r="121" spans="2:8" ht="15.75" thickBot="1">
      <c r="B121" s="50"/>
      <c r="C121" s="17" t="s">
        <v>90</v>
      </c>
      <c r="D121" s="50"/>
      <c r="E121" s="50"/>
      <c r="F121" s="50"/>
      <c r="G121" s="18">
        <f>SUM(G119:G120)</f>
        <v>600000</v>
      </c>
      <c r="H121" s="18">
        <f>SUM(H119:H120)</f>
        <v>500000</v>
      </c>
    </row>
    <row r="122" spans="1:8" ht="15">
      <c r="A122">
        <v>3723</v>
      </c>
      <c r="B122" s="49"/>
      <c r="C122" s="40"/>
      <c r="D122" s="49"/>
      <c r="E122" s="49"/>
      <c r="F122" s="49"/>
      <c r="G122" s="37"/>
      <c r="H122" s="37"/>
    </row>
    <row r="123" spans="2:8" ht="12.75">
      <c r="B123" s="9">
        <v>5169</v>
      </c>
      <c r="C123" s="9" t="s">
        <v>91</v>
      </c>
      <c r="D123" s="9"/>
      <c r="E123" s="9"/>
      <c r="F123" s="9"/>
      <c r="G123" s="28">
        <v>118000</v>
      </c>
      <c r="H123" s="28">
        <v>118000</v>
      </c>
    </row>
    <row r="124" spans="2:8" ht="12.75">
      <c r="B124" s="9">
        <v>5171</v>
      </c>
      <c r="C124" s="15" t="s">
        <v>92</v>
      </c>
      <c r="D124" s="9"/>
      <c r="E124" s="9"/>
      <c r="F124" s="9"/>
      <c r="G124" s="28">
        <v>5000</v>
      </c>
      <c r="H124" s="28">
        <v>5000</v>
      </c>
    </row>
    <row r="125" spans="2:8" ht="16.5" thickBot="1">
      <c r="B125" s="44"/>
      <c r="C125" s="19" t="s">
        <v>93</v>
      </c>
      <c r="D125" s="44"/>
      <c r="E125" s="44"/>
      <c r="F125" s="44"/>
      <c r="G125" s="18">
        <f>SUM(G123:G124)</f>
        <v>123000</v>
      </c>
      <c r="H125" s="18">
        <f>SUM(H123:H124)</f>
        <v>123000</v>
      </c>
    </row>
    <row r="126" spans="2:8" ht="15.75">
      <c r="B126" s="8"/>
      <c r="C126" s="8"/>
      <c r="D126" s="8"/>
      <c r="E126" s="8"/>
      <c r="F126" s="8"/>
      <c r="G126" s="10"/>
      <c r="H126" s="10"/>
    </row>
    <row r="127" spans="1:8" ht="13.5" thickBot="1">
      <c r="A127">
        <v>3724</v>
      </c>
      <c r="B127" s="6">
        <v>5169</v>
      </c>
      <c r="C127" s="17" t="s">
        <v>94</v>
      </c>
      <c r="D127" s="6"/>
      <c r="E127" s="6"/>
      <c r="F127" s="6"/>
      <c r="G127" s="18">
        <v>20000</v>
      </c>
      <c r="H127" s="18">
        <v>20000</v>
      </c>
    </row>
    <row r="128" spans="2:8" ht="12.75">
      <c r="B128" s="9"/>
      <c r="C128" s="9"/>
      <c r="D128" s="9"/>
      <c r="E128" s="9"/>
      <c r="F128" s="9"/>
      <c r="G128" s="10"/>
      <c r="H128" s="10"/>
    </row>
    <row r="129" spans="1:8" ht="12.75">
      <c r="A129">
        <v>3745</v>
      </c>
      <c r="B129" s="9">
        <v>5011</v>
      </c>
      <c r="C129" s="9" t="s">
        <v>95</v>
      </c>
      <c r="D129" s="9"/>
      <c r="E129" s="9"/>
      <c r="F129" s="9"/>
      <c r="G129" s="10">
        <v>800000</v>
      </c>
      <c r="H129" s="13">
        <v>700000</v>
      </c>
    </row>
    <row r="130" spans="2:8" ht="12.75">
      <c r="B130" s="9">
        <v>5021</v>
      </c>
      <c r="C130" s="9" t="s">
        <v>96</v>
      </c>
      <c r="D130" s="9"/>
      <c r="E130" s="9"/>
      <c r="F130" s="9"/>
      <c r="G130" s="10">
        <v>100000</v>
      </c>
      <c r="H130" s="13">
        <v>10000</v>
      </c>
    </row>
    <row r="131" spans="2:8" ht="12.75">
      <c r="B131" s="9">
        <v>5031</v>
      </c>
      <c r="C131" s="15" t="s">
        <v>97</v>
      </c>
      <c r="D131" s="9"/>
      <c r="E131" s="9"/>
      <c r="F131" s="9"/>
      <c r="G131" s="28">
        <v>315000</v>
      </c>
      <c r="H131" s="28">
        <v>315000</v>
      </c>
    </row>
    <row r="132" spans="2:8" ht="12.75">
      <c r="B132" s="9">
        <v>5032</v>
      </c>
      <c r="C132" s="15" t="s">
        <v>98</v>
      </c>
      <c r="D132" s="9"/>
      <c r="E132" s="9"/>
      <c r="F132" s="9"/>
      <c r="G132" s="28">
        <v>117000</v>
      </c>
      <c r="H132" s="28">
        <v>117000</v>
      </c>
    </row>
    <row r="133" spans="2:8" ht="12.75">
      <c r="B133" s="9">
        <v>5038</v>
      </c>
      <c r="C133" s="15" t="s">
        <v>99</v>
      </c>
      <c r="D133" s="9"/>
      <c r="E133" s="9"/>
      <c r="F133" s="9"/>
      <c r="G133" s="28">
        <v>36000</v>
      </c>
      <c r="H133" s="28">
        <v>36000</v>
      </c>
    </row>
    <row r="134" spans="2:8" ht="12.75">
      <c r="B134" s="9">
        <v>5132</v>
      </c>
      <c r="C134" s="15" t="s">
        <v>100</v>
      </c>
      <c r="D134" s="9"/>
      <c r="E134" s="9"/>
      <c r="F134" s="9"/>
      <c r="G134" s="28">
        <v>15000</v>
      </c>
      <c r="H134" s="28">
        <v>15000</v>
      </c>
    </row>
    <row r="135" spans="2:8" ht="12.75">
      <c r="B135" s="9">
        <v>5137</v>
      </c>
      <c r="C135" s="15" t="s">
        <v>101</v>
      </c>
      <c r="D135" s="9" t="s">
        <v>102</v>
      </c>
      <c r="E135" s="9"/>
      <c r="F135" s="9"/>
      <c r="G135" s="28">
        <v>50000</v>
      </c>
      <c r="H135" s="13">
        <v>0</v>
      </c>
    </row>
    <row r="136" spans="2:8" ht="12.75">
      <c r="B136" s="9">
        <v>5139</v>
      </c>
      <c r="C136" s="15" t="s">
        <v>103</v>
      </c>
      <c r="D136" s="9"/>
      <c r="E136" s="9"/>
      <c r="F136" s="9"/>
      <c r="G136" s="28">
        <v>200000</v>
      </c>
      <c r="H136" s="28">
        <v>200000</v>
      </c>
    </row>
    <row r="137" spans="2:8" ht="12.75">
      <c r="B137" s="9">
        <v>5156</v>
      </c>
      <c r="C137" s="15" t="s">
        <v>104</v>
      </c>
      <c r="D137" s="9"/>
      <c r="E137" s="9"/>
      <c r="F137" s="9"/>
      <c r="G137" s="28">
        <v>152000</v>
      </c>
      <c r="H137" s="28">
        <v>152000</v>
      </c>
    </row>
    <row r="138" spans="2:8" ht="12.75">
      <c r="B138" s="9">
        <v>5169</v>
      </c>
      <c r="C138" s="15" t="s">
        <v>105</v>
      </c>
      <c r="D138" s="9"/>
      <c r="E138" s="9"/>
      <c r="F138" s="9"/>
      <c r="G138" s="28">
        <v>150000</v>
      </c>
      <c r="H138" s="13">
        <v>60000</v>
      </c>
    </row>
    <row r="139" spans="2:8" ht="12.75">
      <c r="B139" s="9">
        <v>5171</v>
      </c>
      <c r="C139" s="15" t="s">
        <v>106</v>
      </c>
      <c r="D139" s="9"/>
      <c r="E139" s="9"/>
      <c r="F139" s="9" t="s">
        <v>107</v>
      </c>
      <c r="G139" s="28">
        <v>600000</v>
      </c>
      <c r="H139" s="13">
        <v>400000</v>
      </c>
    </row>
    <row r="140" spans="2:8" ht="12.75">
      <c r="B140" s="9">
        <v>5178</v>
      </c>
      <c r="C140" s="15"/>
      <c r="D140" s="9"/>
      <c r="E140" s="9" t="s">
        <v>108</v>
      </c>
      <c r="F140" s="9"/>
      <c r="G140" s="28">
        <v>288564</v>
      </c>
      <c r="H140" s="28">
        <v>288564</v>
      </c>
    </row>
    <row r="141" spans="2:8" ht="16.5" thickBot="1">
      <c r="B141" s="44"/>
      <c r="C141" s="19" t="s">
        <v>109</v>
      </c>
      <c r="D141" s="44"/>
      <c r="E141" s="44"/>
      <c r="F141" s="44"/>
      <c r="G141" s="18">
        <f>SUM(G129:G140)</f>
        <v>2823564</v>
      </c>
      <c r="H141" s="18">
        <f>SUM(H129:H140)</f>
        <v>2293564</v>
      </c>
    </row>
    <row r="142" spans="2:8" ht="12.75">
      <c r="B142" s="15"/>
      <c r="C142" s="9"/>
      <c r="D142" s="9"/>
      <c r="E142" s="9"/>
      <c r="F142" s="9"/>
      <c r="G142" s="10"/>
      <c r="H142" s="10"/>
    </row>
    <row r="143" spans="1:8" ht="13.5" thickBot="1">
      <c r="A143">
        <v>4199</v>
      </c>
      <c r="B143" s="6">
        <v>5499</v>
      </c>
      <c r="C143" s="17" t="s">
        <v>110</v>
      </c>
      <c r="D143" s="6"/>
      <c r="E143" s="6"/>
      <c r="F143" s="6"/>
      <c r="G143" s="18">
        <v>10000</v>
      </c>
      <c r="H143" s="18">
        <v>10000</v>
      </c>
    </row>
    <row r="144" spans="2:8" ht="12.75">
      <c r="B144" s="9"/>
      <c r="C144" s="40"/>
      <c r="D144" s="9"/>
      <c r="E144" s="9"/>
      <c r="F144" s="9"/>
      <c r="G144" s="37"/>
      <c r="H144" s="37"/>
    </row>
    <row r="145" spans="2:8" ht="12.75">
      <c r="B145" s="9"/>
      <c r="C145" s="14" t="s">
        <v>111</v>
      </c>
      <c r="D145" s="9"/>
      <c r="E145" s="9"/>
      <c r="F145" s="9"/>
      <c r="G145" s="37"/>
      <c r="H145" s="37"/>
    </row>
    <row r="146" spans="1:8" ht="12.75">
      <c r="A146">
        <v>5299</v>
      </c>
      <c r="B146" s="9">
        <v>5939</v>
      </c>
      <c r="C146" s="22" t="s">
        <v>112</v>
      </c>
      <c r="D146" s="9"/>
      <c r="E146" s="9"/>
      <c r="F146" s="9"/>
      <c r="G146" s="28">
        <v>50000</v>
      </c>
      <c r="H146" s="28">
        <v>50000</v>
      </c>
    </row>
    <row r="147" spans="1:8" ht="13.5" thickBot="1">
      <c r="A147" s="52"/>
      <c r="B147" s="16">
        <v>5169</v>
      </c>
      <c r="C147" s="25" t="s">
        <v>72</v>
      </c>
      <c r="D147" s="16"/>
      <c r="E147" s="16"/>
      <c r="F147" s="16"/>
      <c r="G147" s="29">
        <v>50000</v>
      </c>
      <c r="H147" s="29">
        <v>50000</v>
      </c>
    </row>
    <row r="148" spans="1:8" ht="12.75">
      <c r="A148" s="53"/>
      <c r="B148" s="14"/>
      <c r="C148" s="30" t="s">
        <v>113</v>
      </c>
      <c r="D148" s="14"/>
      <c r="E148" s="14"/>
      <c r="F148" s="14"/>
      <c r="G148" s="37">
        <v>100000</v>
      </c>
      <c r="H148" s="37">
        <v>100000</v>
      </c>
    </row>
    <row r="149" spans="1:8" ht="12.75">
      <c r="A149" s="53"/>
      <c r="B149" s="14"/>
      <c r="C149" s="22"/>
      <c r="D149" s="14"/>
      <c r="E149" s="14"/>
      <c r="F149" s="14"/>
      <c r="G149" s="28"/>
      <c r="H149" s="28"/>
    </row>
    <row r="150" spans="1:8" ht="12.75">
      <c r="A150" s="53"/>
      <c r="B150" s="14"/>
      <c r="C150" s="22"/>
      <c r="D150" s="14"/>
      <c r="E150" s="14"/>
      <c r="F150" s="14"/>
      <c r="G150" s="28"/>
      <c r="H150" s="28"/>
    </row>
    <row r="151" spans="1:8" ht="12.75">
      <c r="A151">
        <v>5512</v>
      </c>
      <c r="B151" s="9">
        <v>5021</v>
      </c>
      <c r="C151" s="9" t="s">
        <v>114</v>
      </c>
      <c r="D151" s="9"/>
      <c r="E151" s="9"/>
      <c r="F151" s="9"/>
      <c r="G151" s="10">
        <v>21000</v>
      </c>
      <c r="H151" s="10">
        <v>21000</v>
      </c>
    </row>
    <row r="152" spans="2:8" ht="12.75">
      <c r="B152" s="15">
        <v>5029</v>
      </c>
      <c r="C152" s="9"/>
      <c r="D152" s="9"/>
      <c r="E152" s="9"/>
      <c r="F152" s="9"/>
      <c r="G152" s="10">
        <v>5000</v>
      </c>
      <c r="H152" s="10">
        <v>5000</v>
      </c>
    </row>
    <row r="153" spans="2:8" ht="12.75">
      <c r="B153" s="9">
        <v>5132</v>
      </c>
      <c r="D153" s="9"/>
      <c r="E153" s="9" t="s">
        <v>115</v>
      </c>
      <c r="F153" s="9"/>
      <c r="G153" s="28">
        <v>2000</v>
      </c>
      <c r="H153" s="13">
        <v>50000</v>
      </c>
    </row>
    <row r="154" spans="2:8" ht="12.75">
      <c r="B154" s="9">
        <v>5136</v>
      </c>
      <c r="D154" s="9"/>
      <c r="E154" s="9" t="s">
        <v>116</v>
      </c>
      <c r="F154" s="9"/>
      <c r="G154" s="28">
        <v>500</v>
      </c>
      <c r="H154" s="13">
        <v>600</v>
      </c>
    </row>
    <row r="155" spans="2:8" ht="12.75">
      <c r="B155" s="9">
        <v>5137</v>
      </c>
      <c r="D155" s="9"/>
      <c r="E155" s="9" t="s">
        <v>117</v>
      </c>
      <c r="F155" s="9"/>
      <c r="G155" s="28">
        <v>45000</v>
      </c>
      <c r="H155" s="13">
        <v>123000</v>
      </c>
    </row>
    <row r="156" spans="2:8" ht="12.75">
      <c r="B156" s="15">
        <v>5137</v>
      </c>
      <c r="C156" t="s">
        <v>118</v>
      </c>
      <c r="D156" s="9"/>
      <c r="E156" s="9"/>
      <c r="F156" s="9"/>
      <c r="G156" s="28">
        <v>0</v>
      </c>
      <c r="H156" s="13">
        <v>34920</v>
      </c>
    </row>
    <row r="157" spans="2:8" ht="12.75">
      <c r="B157" s="9">
        <v>5139</v>
      </c>
      <c r="D157" s="9"/>
      <c r="E157" s="9" t="s">
        <v>112</v>
      </c>
      <c r="F157" s="9"/>
      <c r="G157" s="28">
        <v>23400</v>
      </c>
      <c r="H157" s="13">
        <v>10000</v>
      </c>
    </row>
    <row r="158" spans="2:8" ht="12.75">
      <c r="B158" s="9">
        <v>5154</v>
      </c>
      <c r="D158" s="9"/>
      <c r="E158" s="15" t="s">
        <v>83</v>
      </c>
      <c r="F158" s="9"/>
      <c r="G158" s="28">
        <v>1000</v>
      </c>
      <c r="H158" s="28">
        <v>1000</v>
      </c>
    </row>
    <row r="159" spans="2:8" ht="12.75">
      <c r="B159" s="9">
        <v>5156</v>
      </c>
      <c r="C159" s="15"/>
      <c r="D159" s="9"/>
      <c r="E159" s="9" t="s">
        <v>119</v>
      </c>
      <c r="F159" s="9"/>
      <c r="G159" s="28">
        <v>25000</v>
      </c>
      <c r="H159" s="28">
        <v>25000</v>
      </c>
    </row>
    <row r="160" spans="2:8" ht="12.75">
      <c r="B160" s="9">
        <v>5167</v>
      </c>
      <c r="D160" s="9"/>
      <c r="E160" s="9" t="s">
        <v>120</v>
      </c>
      <c r="F160" s="9"/>
      <c r="G160" s="28">
        <v>10000</v>
      </c>
      <c r="H160" s="28">
        <v>10000</v>
      </c>
    </row>
    <row r="161" spans="2:8" ht="12.75">
      <c r="B161" s="9">
        <v>5169</v>
      </c>
      <c r="D161" s="9"/>
      <c r="E161" s="9" t="s">
        <v>72</v>
      </c>
      <c r="F161" s="9"/>
      <c r="G161" s="28">
        <v>15500</v>
      </c>
      <c r="H161" s="28">
        <v>15500</v>
      </c>
    </row>
    <row r="162" spans="2:8" ht="12.75">
      <c r="B162" s="9">
        <v>5171</v>
      </c>
      <c r="D162" s="9"/>
      <c r="E162" s="15" t="s">
        <v>84</v>
      </c>
      <c r="F162" s="9"/>
      <c r="G162" s="28">
        <v>65000</v>
      </c>
      <c r="H162" s="13">
        <v>24000</v>
      </c>
    </row>
    <row r="163" spans="7:8" ht="12.75">
      <c r="G163" s="31"/>
      <c r="H163" s="31"/>
    </row>
    <row r="164" spans="2:8" ht="16.5" thickBot="1">
      <c r="B164" s="6"/>
      <c r="C164" s="19" t="s">
        <v>121</v>
      </c>
      <c r="D164" s="44"/>
      <c r="E164" s="44"/>
      <c r="F164" s="6"/>
      <c r="G164" s="18">
        <f>SUM(G151:G162)</f>
        <v>213400</v>
      </c>
      <c r="H164" s="18">
        <f>SUM(H151:H162)</f>
        <v>320020</v>
      </c>
    </row>
    <row r="165" spans="2:8" ht="15.75">
      <c r="B165" s="9"/>
      <c r="C165" s="23"/>
      <c r="D165" s="8"/>
      <c r="E165" s="8"/>
      <c r="F165" s="9"/>
      <c r="G165" s="37"/>
      <c r="H165" s="37"/>
    </row>
    <row r="166" spans="1:8" ht="12.75">
      <c r="A166">
        <v>6112</v>
      </c>
      <c r="B166" s="9">
        <v>5023</v>
      </c>
      <c r="C166" s="9" t="s">
        <v>122</v>
      </c>
      <c r="D166" s="9"/>
      <c r="E166" s="9"/>
      <c r="F166" s="9"/>
      <c r="G166" s="28">
        <v>400000</v>
      </c>
      <c r="H166" s="13">
        <v>600000</v>
      </c>
    </row>
    <row r="167" spans="2:8" ht="12.75">
      <c r="B167" s="9">
        <v>5031</v>
      </c>
      <c r="C167" s="15" t="s">
        <v>123</v>
      </c>
      <c r="D167" s="9"/>
      <c r="E167" s="9"/>
      <c r="F167" s="9"/>
      <c r="G167" s="10">
        <v>0</v>
      </c>
      <c r="H167" s="13">
        <v>44000</v>
      </c>
    </row>
    <row r="168" spans="2:8" ht="12.75">
      <c r="B168" s="9">
        <v>5032</v>
      </c>
      <c r="C168" s="15" t="s">
        <v>124</v>
      </c>
      <c r="D168" s="9"/>
      <c r="E168" s="9"/>
      <c r="F168" s="9"/>
      <c r="G168" s="28">
        <v>0</v>
      </c>
      <c r="H168" s="13">
        <v>17000</v>
      </c>
    </row>
    <row r="169" spans="2:8" ht="12.75">
      <c r="B169" s="9">
        <v>5038</v>
      </c>
      <c r="C169" s="15" t="s">
        <v>125</v>
      </c>
      <c r="D169" s="9"/>
      <c r="E169" s="9"/>
      <c r="F169" s="9"/>
      <c r="G169" s="28">
        <v>15000</v>
      </c>
      <c r="H169" s="13">
        <v>20000</v>
      </c>
    </row>
    <row r="170" spans="2:8" ht="12.75">
      <c r="B170" s="9">
        <v>5173</v>
      </c>
      <c r="C170" s="15" t="s">
        <v>126</v>
      </c>
      <c r="D170" s="9"/>
      <c r="E170" s="9"/>
      <c r="F170" s="9"/>
      <c r="G170" s="10">
        <v>60000</v>
      </c>
      <c r="H170" s="13">
        <v>100000</v>
      </c>
    </row>
    <row r="171" spans="2:8" ht="16.5" thickBot="1">
      <c r="B171" s="44"/>
      <c r="C171" s="19" t="s">
        <v>127</v>
      </c>
      <c r="D171" s="44"/>
      <c r="E171" s="44"/>
      <c r="F171" s="44"/>
      <c r="G171" s="18">
        <f>SUM(G166:G170)</f>
        <v>475000</v>
      </c>
      <c r="H171" s="18">
        <f>SUM(H166:H170)</f>
        <v>781000</v>
      </c>
    </row>
    <row r="172" spans="2:8" ht="15.75">
      <c r="B172" s="8"/>
      <c r="C172" s="23"/>
      <c r="D172" s="8"/>
      <c r="E172" s="8"/>
      <c r="F172" s="8"/>
      <c r="G172" s="37"/>
      <c r="H172" s="37"/>
    </row>
    <row r="173" spans="2:8" ht="15.75">
      <c r="B173" s="8"/>
      <c r="C173" s="23"/>
      <c r="D173" s="8"/>
      <c r="E173" s="8"/>
      <c r="F173" s="8"/>
      <c r="G173" s="37"/>
      <c r="H173" s="37"/>
    </row>
    <row r="174" spans="1:8" ht="12.75">
      <c r="A174">
        <v>6171</v>
      </c>
      <c r="B174" s="9">
        <v>5011</v>
      </c>
      <c r="C174" s="9" t="s">
        <v>128</v>
      </c>
      <c r="D174" s="9"/>
      <c r="E174" s="9"/>
      <c r="F174" s="9"/>
      <c r="G174" s="28">
        <v>660000</v>
      </c>
      <c r="H174" s="28">
        <v>660000</v>
      </c>
    </row>
    <row r="175" spans="2:8" ht="12.75">
      <c r="B175" s="9">
        <v>5021</v>
      </c>
      <c r="C175" s="15" t="s">
        <v>129</v>
      </c>
      <c r="D175" s="9"/>
      <c r="E175" s="9"/>
      <c r="F175" s="9"/>
      <c r="G175" s="28">
        <v>50000</v>
      </c>
      <c r="H175" s="28">
        <v>50000</v>
      </c>
    </row>
    <row r="176" spans="2:8" ht="12.75">
      <c r="B176" s="9">
        <v>5031</v>
      </c>
      <c r="C176" s="15" t="s">
        <v>130</v>
      </c>
      <c r="D176" s="9"/>
      <c r="E176" s="9"/>
      <c r="F176" s="9"/>
      <c r="G176" s="28">
        <v>283500</v>
      </c>
      <c r="H176" s="28">
        <v>283500</v>
      </c>
    </row>
    <row r="177" spans="2:8" ht="12.75">
      <c r="B177" s="9">
        <v>5032</v>
      </c>
      <c r="C177" s="15" t="s">
        <v>131</v>
      </c>
      <c r="D177" s="9"/>
      <c r="E177" s="9"/>
      <c r="F177" s="9"/>
      <c r="G177" s="28">
        <v>105300</v>
      </c>
      <c r="H177" s="28">
        <v>105300</v>
      </c>
    </row>
    <row r="178" spans="2:8" ht="12.75">
      <c r="B178" s="9">
        <v>5038</v>
      </c>
      <c r="C178" s="15" t="s">
        <v>132</v>
      </c>
      <c r="D178" s="9"/>
      <c r="E178" s="9"/>
      <c r="F178" s="9"/>
      <c r="G178" s="28">
        <v>32400</v>
      </c>
      <c r="H178" s="28">
        <v>32400</v>
      </c>
    </row>
    <row r="179" spans="2:8" ht="12.75">
      <c r="B179" s="9">
        <v>5136</v>
      </c>
      <c r="C179" s="15" t="s">
        <v>133</v>
      </c>
      <c r="D179" s="9"/>
      <c r="E179" s="9"/>
      <c r="F179" s="9"/>
      <c r="G179" s="28">
        <v>20000</v>
      </c>
      <c r="H179" s="13">
        <v>25000</v>
      </c>
    </row>
    <row r="180" spans="2:8" ht="12.75">
      <c r="B180" s="9">
        <v>5137</v>
      </c>
      <c r="C180" s="15" t="s">
        <v>134</v>
      </c>
      <c r="D180" s="9" t="s">
        <v>117</v>
      </c>
      <c r="E180" s="9"/>
      <c r="F180" s="9"/>
      <c r="G180" s="28">
        <v>255000</v>
      </c>
      <c r="H180" s="13">
        <v>310000</v>
      </c>
    </row>
    <row r="181" spans="2:8" ht="12.75">
      <c r="B181" s="9">
        <v>5139</v>
      </c>
      <c r="C181" s="15" t="s">
        <v>135</v>
      </c>
      <c r="D181" s="9"/>
      <c r="E181" s="9"/>
      <c r="F181" s="9"/>
      <c r="G181" s="10">
        <v>140000</v>
      </c>
      <c r="H181" s="10">
        <v>140000</v>
      </c>
    </row>
    <row r="182" spans="2:8" ht="12.75">
      <c r="B182" s="15">
        <v>5139</v>
      </c>
      <c r="C182" s="15" t="s">
        <v>136</v>
      </c>
      <c r="D182" s="9" t="s">
        <v>137</v>
      </c>
      <c r="E182" s="9"/>
      <c r="F182" s="9"/>
      <c r="G182" s="10">
        <v>0</v>
      </c>
      <c r="H182" s="13">
        <v>45500</v>
      </c>
    </row>
    <row r="183" spans="2:8" ht="12.75">
      <c r="B183" s="9">
        <v>5151</v>
      </c>
      <c r="C183" s="15" t="s">
        <v>138</v>
      </c>
      <c r="D183" s="9"/>
      <c r="E183" s="9"/>
      <c r="F183" s="9"/>
      <c r="G183" s="28">
        <v>12000</v>
      </c>
      <c r="H183" s="28">
        <v>12000</v>
      </c>
    </row>
    <row r="184" spans="2:8" ht="12.75">
      <c r="B184" s="9">
        <v>5153</v>
      </c>
      <c r="C184" s="15" t="s">
        <v>139</v>
      </c>
      <c r="D184" s="9"/>
      <c r="E184" s="9"/>
      <c r="F184" s="9"/>
      <c r="G184" s="28">
        <v>40000</v>
      </c>
      <c r="H184" s="28">
        <v>40000</v>
      </c>
    </row>
    <row r="185" spans="2:8" ht="12.75">
      <c r="B185" s="9">
        <v>5154</v>
      </c>
      <c r="C185" s="15" t="s">
        <v>140</v>
      </c>
      <c r="D185" s="9"/>
      <c r="E185" s="9"/>
      <c r="F185" s="9"/>
      <c r="G185" s="28">
        <v>160000</v>
      </c>
      <c r="H185" s="13">
        <v>100000</v>
      </c>
    </row>
    <row r="186" spans="2:8" ht="12.75">
      <c r="B186" s="9">
        <v>5161</v>
      </c>
      <c r="C186" s="15" t="s">
        <v>141</v>
      </c>
      <c r="D186" s="9"/>
      <c r="E186" s="9"/>
      <c r="F186" s="9"/>
      <c r="G186" s="28">
        <v>9000</v>
      </c>
      <c r="H186" s="13">
        <v>12000</v>
      </c>
    </row>
    <row r="187" spans="2:8" ht="12.75">
      <c r="B187" s="9">
        <v>5162</v>
      </c>
      <c r="C187" s="15" t="s">
        <v>142</v>
      </c>
      <c r="D187" s="54"/>
      <c r="E187" s="9"/>
      <c r="F187" s="9"/>
      <c r="G187" s="28">
        <v>112000</v>
      </c>
      <c r="H187" s="13">
        <v>150000</v>
      </c>
    </row>
    <row r="188" spans="2:8" ht="12.75">
      <c r="B188" s="9">
        <v>5163</v>
      </c>
      <c r="C188" s="15" t="s">
        <v>143</v>
      </c>
      <c r="D188" s="9"/>
      <c r="E188" s="9"/>
      <c r="F188" s="9"/>
      <c r="G188" s="28">
        <v>160000</v>
      </c>
      <c r="H188" s="13">
        <v>190000</v>
      </c>
    </row>
    <row r="189" spans="2:8" ht="12.75">
      <c r="B189" s="9">
        <v>5166</v>
      </c>
      <c r="C189" s="15" t="s">
        <v>144</v>
      </c>
      <c r="D189" s="9"/>
      <c r="E189" s="9"/>
      <c r="F189" s="9"/>
      <c r="G189" s="28">
        <v>80000</v>
      </c>
      <c r="H189" s="28">
        <v>80000</v>
      </c>
    </row>
    <row r="190" spans="2:8" ht="12.75">
      <c r="B190" s="9">
        <v>5167</v>
      </c>
      <c r="C190" s="15" t="s">
        <v>145</v>
      </c>
      <c r="D190" s="9"/>
      <c r="E190" s="9"/>
      <c r="F190" s="9"/>
      <c r="G190" s="28">
        <v>4000</v>
      </c>
      <c r="H190" s="28">
        <v>4000</v>
      </c>
    </row>
    <row r="191" spans="2:8" ht="12.75">
      <c r="B191" s="9">
        <v>5168</v>
      </c>
      <c r="C191" s="15" t="s">
        <v>146</v>
      </c>
      <c r="D191" s="9"/>
      <c r="E191" s="9"/>
      <c r="F191" s="9"/>
      <c r="G191" s="28">
        <v>80000</v>
      </c>
      <c r="H191" s="28">
        <v>80000</v>
      </c>
    </row>
    <row r="192" spans="2:8" ht="12.75">
      <c r="B192" s="9">
        <v>5169</v>
      </c>
      <c r="C192" s="15" t="s">
        <v>147</v>
      </c>
      <c r="D192" s="9"/>
      <c r="E192" s="9"/>
      <c r="F192" s="9"/>
      <c r="G192" s="28">
        <v>270000</v>
      </c>
      <c r="H192" s="13">
        <v>340000</v>
      </c>
    </row>
    <row r="193" spans="2:8" ht="12.75">
      <c r="B193" s="9"/>
      <c r="C193" s="15" t="s">
        <v>148</v>
      </c>
      <c r="D193" s="9"/>
      <c r="E193" s="9"/>
      <c r="F193" s="9"/>
      <c r="G193" s="28">
        <v>0</v>
      </c>
      <c r="H193" s="13">
        <v>3000</v>
      </c>
    </row>
    <row r="194" spans="2:8" ht="12.75">
      <c r="B194" s="9">
        <v>5171</v>
      </c>
      <c r="C194" s="15" t="s">
        <v>149</v>
      </c>
      <c r="D194" s="9"/>
      <c r="E194" s="9"/>
      <c r="F194" s="9" t="s">
        <v>150</v>
      </c>
      <c r="G194" s="28">
        <v>230000</v>
      </c>
      <c r="H194" s="13">
        <v>110000</v>
      </c>
    </row>
    <row r="195" spans="2:8" ht="12.75">
      <c r="B195" s="9">
        <v>5172</v>
      </c>
      <c r="C195" s="15" t="s">
        <v>151</v>
      </c>
      <c r="D195" s="9"/>
      <c r="E195" s="9"/>
      <c r="F195" s="9"/>
      <c r="G195" s="28">
        <v>21000</v>
      </c>
      <c r="H195" s="28">
        <v>21000</v>
      </c>
    </row>
    <row r="196" spans="2:8" ht="12.75">
      <c r="B196" s="9">
        <v>5173</v>
      </c>
      <c r="C196" s="9" t="s">
        <v>152</v>
      </c>
      <c r="D196" s="9"/>
      <c r="E196" s="9"/>
      <c r="F196" s="9"/>
      <c r="G196" s="28">
        <v>900</v>
      </c>
      <c r="H196" s="13">
        <v>2500</v>
      </c>
    </row>
    <row r="197" spans="2:8" ht="12.75">
      <c r="B197" s="15">
        <v>5173</v>
      </c>
      <c r="C197" s="9"/>
      <c r="D197" s="9">
        <v>4</v>
      </c>
      <c r="E197" s="9"/>
      <c r="F197" s="9"/>
      <c r="G197" s="28">
        <v>0</v>
      </c>
      <c r="H197" s="13">
        <v>25000</v>
      </c>
    </row>
    <row r="198" spans="2:8" ht="12.75">
      <c r="B198" s="9">
        <v>5175</v>
      </c>
      <c r="C198" s="9" t="s">
        <v>153</v>
      </c>
      <c r="D198" s="9"/>
      <c r="E198" s="9"/>
      <c r="F198" s="9"/>
      <c r="G198" s="10">
        <v>20000</v>
      </c>
      <c r="H198" s="13">
        <v>11000</v>
      </c>
    </row>
    <row r="199" spans="2:8" ht="12.75">
      <c r="B199" s="15">
        <v>5192</v>
      </c>
      <c r="C199" s="9"/>
      <c r="D199" s="9" t="s">
        <v>154</v>
      </c>
      <c r="E199" s="9"/>
      <c r="F199" s="9"/>
      <c r="G199" s="10">
        <v>0</v>
      </c>
      <c r="H199" s="13">
        <v>62000</v>
      </c>
    </row>
    <row r="200" spans="2:8" ht="12.75">
      <c r="B200" s="9">
        <v>5492</v>
      </c>
      <c r="C200" s="9" t="s">
        <v>155</v>
      </c>
      <c r="D200" s="9"/>
      <c r="E200" s="9"/>
      <c r="F200" s="9"/>
      <c r="G200" s="10">
        <v>340000</v>
      </c>
      <c r="H200" s="13">
        <v>375000</v>
      </c>
    </row>
    <row r="201" spans="2:8" ht="12.75">
      <c r="B201" s="9">
        <v>5361</v>
      </c>
      <c r="C201" s="9" t="s">
        <v>156</v>
      </c>
      <c r="D201" s="9"/>
      <c r="E201" s="9"/>
      <c r="F201" s="9"/>
      <c r="G201" s="28">
        <v>2000</v>
      </c>
      <c r="H201" s="28">
        <v>2000</v>
      </c>
    </row>
    <row r="202" spans="2:8" ht="12.75">
      <c r="B202" s="9">
        <v>5362</v>
      </c>
      <c r="C202" s="9" t="s">
        <v>157</v>
      </c>
      <c r="D202" s="9"/>
      <c r="E202" s="9"/>
      <c r="F202" s="9"/>
      <c r="G202" s="28">
        <v>30000</v>
      </c>
      <c r="H202" s="13">
        <v>6000</v>
      </c>
    </row>
    <row r="203" spans="2:8" ht="12.75">
      <c r="B203" s="9">
        <v>6121</v>
      </c>
      <c r="D203" s="9"/>
      <c r="E203" s="9" t="s">
        <v>158</v>
      </c>
      <c r="F203" s="9"/>
      <c r="G203" s="10">
        <v>0</v>
      </c>
      <c r="H203" s="13">
        <v>1988000</v>
      </c>
    </row>
    <row r="204" spans="2:8" ht="12.75">
      <c r="B204" s="15">
        <v>6121</v>
      </c>
      <c r="D204" s="9"/>
      <c r="E204" s="9"/>
      <c r="F204" s="9"/>
      <c r="G204" s="10">
        <v>0</v>
      </c>
      <c r="H204" s="13">
        <v>4900000</v>
      </c>
    </row>
    <row r="205" spans="2:8" ht="16.5" thickBot="1">
      <c r="B205" s="44"/>
      <c r="C205" s="17" t="s">
        <v>159</v>
      </c>
      <c r="D205" s="17"/>
      <c r="E205" s="6"/>
      <c r="F205" s="6"/>
      <c r="G205" s="18">
        <f>SUM(G174:G204)</f>
        <v>3117100</v>
      </c>
      <c r="H205" s="18">
        <f>SUM(H174:H204)</f>
        <v>10165200</v>
      </c>
    </row>
    <row r="206" spans="2:8" ht="13.5" thickBot="1">
      <c r="B206" s="9"/>
      <c r="C206" s="9"/>
      <c r="D206" s="40"/>
      <c r="E206" s="9"/>
      <c r="F206" s="9"/>
      <c r="G206" s="10"/>
      <c r="H206" s="10"/>
    </row>
    <row r="207" spans="2:8" ht="19.5" thickBot="1" thickTop="1">
      <c r="B207" s="55"/>
      <c r="C207" s="41" t="s">
        <v>160</v>
      </c>
      <c r="D207" s="56"/>
      <c r="E207" s="55"/>
      <c r="F207" s="57"/>
      <c r="G207" s="58">
        <f>SUM(G68,G81,G87,G94,G96,G97,G104,G105,G114,G116,G121,G125,G127,G141,G143,G148,G164,G171,G205,)</f>
        <v>9467781</v>
      </c>
      <c r="H207" s="58">
        <f>SUM(H68,H81,H87,H94,H96,H97,H104,H114,H116,H121,H125,H127,H141,H143,H164,H171,H205,I205,H105,H148)</f>
        <v>16614441</v>
      </c>
    </row>
    <row r="208" spans="2:8" ht="18.75" thickTop="1">
      <c r="B208" s="9"/>
      <c r="C208" s="8"/>
      <c r="D208" s="59"/>
      <c r="E208" s="9"/>
      <c r="F208" s="60"/>
      <c r="G208" s="61"/>
      <c r="H208" s="61"/>
    </row>
    <row r="209" spans="2:8" ht="18">
      <c r="B209" s="9"/>
      <c r="C209" s="11"/>
      <c r="D209" s="23"/>
      <c r="E209" s="62"/>
      <c r="F209" s="9"/>
      <c r="G209" s="10"/>
      <c r="H209" s="10"/>
    </row>
    <row r="210" spans="2:8" ht="12.75">
      <c r="B210" s="9"/>
      <c r="C210" s="9" t="s">
        <v>40</v>
      </c>
      <c r="D210" s="9"/>
      <c r="E210" s="9"/>
      <c r="F210" s="9"/>
      <c r="G210" s="28">
        <f>G57</f>
        <v>6672074</v>
      </c>
      <c r="H210" s="28">
        <f>H57</f>
        <v>15312223</v>
      </c>
    </row>
    <row r="211" spans="2:8" ht="12.75">
      <c r="B211" s="9"/>
      <c r="C211" s="9" t="s">
        <v>160</v>
      </c>
      <c r="D211" s="9"/>
      <c r="E211" s="9"/>
      <c r="F211" s="9"/>
      <c r="G211" s="10">
        <f>-G207</f>
        <v>-9467781</v>
      </c>
      <c r="H211" s="10">
        <f>-H207</f>
        <v>-16614441</v>
      </c>
    </row>
    <row r="212" spans="2:8" ht="13.5" thickBot="1">
      <c r="B212" s="6">
        <v>8115</v>
      </c>
      <c r="C212" s="19" t="s">
        <v>161</v>
      </c>
      <c r="D212" s="6"/>
      <c r="E212" s="6"/>
      <c r="F212" s="6"/>
      <c r="G212" s="18">
        <f>SUM(G210:G211)</f>
        <v>-2795707</v>
      </c>
      <c r="H212" s="18">
        <f>SUM(H210:H211)</f>
        <v>-1302218</v>
      </c>
    </row>
    <row r="213" spans="2:8" ht="15.75">
      <c r="B213" s="8"/>
      <c r="C213" s="8"/>
      <c r="D213" s="8"/>
      <c r="E213" s="8"/>
      <c r="F213" s="8"/>
      <c r="G213" s="10"/>
      <c r="H213" s="10"/>
    </row>
    <row r="214" spans="2:8" ht="15.75">
      <c r="B214" s="8"/>
      <c r="C214" s="8"/>
      <c r="D214" s="8"/>
      <c r="E214" s="8"/>
      <c r="F214" s="8"/>
      <c r="G214" s="10"/>
      <c r="H214" s="10"/>
    </row>
    <row r="215" spans="2:8" ht="15.75">
      <c r="B215" s="8"/>
      <c r="C215" s="8"/>
      <c r="D215" s="8"/>
      <c r="E215" s="8"/>
      <c r="F215" s="8"/>
      <c r="G215" s="10"/>
      <c r="H215" s="10"/>
    </row>
    <row r="216" spans="2:8" ht="15.75">
      <c r="B216" s="8"/>
      <c r="C216" s="9"/>
      <c r="D216" s="9"/>
      <c r="E216" s="9"/>
      <c r="F216" s="9"/>
      <c r="G216" s="10"/>
      <c r="H216" s="10"/>
    </row>
    <row r="217" spans="2:8" ht="18">
      <c r="B217" s="11" t="s">
        <v>3</v>
      </c>
      <c r="C217" s="9"/>
      <c r="D217" s="9" t="s">
        <v>162</v>
      </c>
      <c r="E217" s="9"/>
      <c r="F217" s="9"/>
      <c r="G217" s="10"/>
      <c r="H217" s="10"/>
    </row>
    <row r="218" spans="2:8" ht="18">
      <c r="B218" s="11"/>
      <c r="C218" s="9"/>
      <c r="D218" s="9"/>
      <c r="E218" s="9"/>
      <c r="F218" s="9"/>
      <c r="G218" s="10"/>
      <c r="H218" s="10"/>
    </row>
    <row r="219" spans="2:8" ht="18">
      <c r="B219" s="11"/>
      <c r="C219" s="9"/>
      <c r="D219" s="9"/>
      <c r="E219" s="9"/>
      <c r="F219" s="9"/>
      <c r="G219" s="10"/>
      <c r="H219" s="10"/>
    </row>
    <row r="220" spans="1:8" ht="12.75">
      <c r="A220">
        <v>3612</v>
      </c>
      <c r="B220" s="9">
        <v>2132</v>
      </c>
      <c r="C220" s="63" t="s">
        <v>163</v>
      </c>
      <c r="D220" s="9"/>
      <c r="E220" s="9"/>
      <c r="F220" s="9"/>
      <c r="G220" s="64">
        <v>1950000</v>
      </c>
      <c r="H220" s="64">
        <v>1950000</v>
      </c>
    </row>
    <row r="221" spans="2:8" ht="12.75">
      <c r="B221" s="9"/>
      <c r="C221" s="63" t="s">
        <v>164</v>
      </c>
      <c r="D221" s="9" t="s">
        <v>165</v>
      </c>
      <c r="E221" s="9"/>
      <c r="F221" s="9"/>
      <c r="G221" s="64">
        <v>-222000</v>
      </c>
      <c r="H221" s="64">
        <v>-222000</v>
      </c>
    </row>
    <row r="222" spans="2:8" ht="13.5" thickBot="1">
      <c r="B222" s="6"/>
      <c r="C222" s="17" t="s">
        <v>166</v>
      </c>
      <c r="D222" s="6"/>
      <c r="E222" s="6"/>
      <c r="F222" s="6"/>
      <c r="G222" s="20">
        <f>G220+G221</f>
        <v>1728000</v>
      </c>
      <c r="H222" s="20">
        <f>H220+H221</f>
        <v>1728000</v>
      </c>
    </row>
    <row r="223" spans="2:8" ht="12.75">
      <c r="B223" s="9"/>
      <c r="C223" s="40"/>
      <c r="D223" s="9"/>
      <c r="E223" s="9"/>
      <c r="F223" s="9"/>
      <c r="G223" s="24"/>
      <c r="H223" s="24"/>
    </row>
    <row r="224" spans="2:8" ht="13.5" thickBot="1">
      <c r="B224" s="9"/>
      <c r="C224" s="9"/>
      <c r="D224" s="9"/>
      <c r="E224" s="9"/>
      <c r="F224" s="9"/>
      <c r="G224" s="28"/>
      <c r="H224" s="28"/>
    </row>
    <row r="225" spans="2:8" ht="17.25" thickBot="1" thickTop="1">
      <c r="B225" s="65"/>
      <c r="C225" s="66" t="s">
        <v>40</v>
      </c>
      <c r="D225" s="65"/>
      <c r="E225" s="65"/>
      <c r="F225" s="65"/>
      <c r="G225" s="67">
        <f>G222</f>
        <v>1728000</v>
      </c>
      <c r="H225" s="67">
        <f>H222</f>
        <v>1728000</v>
      </c>
    </row>
    <row r="226" spans="2:8" ht="13.5" thickTop="1">
      <c r="B226" s="9"/>
      <c r="C226" s="23"/>
      <c r="D226" s="9"/>
      <c r="E226" s="9"/>
      <c r="F226" s="9"/>
      <c r="G226" s="37"/>
      <c r="H226" s="37"/>
    </row>
    <row r="227" spans="2:8" ht="12.75">
      <c r="B227" s="9"/>
      <c r="C227" s="23"/>
      <c r="D227" s="9"/>
      <c r="E227" s="9"/>
      <c r="F227" s="9"/>
      <c r="G227" s="37"/>
      <c r="H227" s="37"/>
    </row>
    <row r="228" spans="2:8" ht="18">
      <c r="B228" s="11"/>
      <c r="C228" s="9"/>
      <c r="D228" s="9"/>
      <c r="E228" s="9"/>
      <c r="F228" s="9"/>
      <c r="G228" s="10"/>
      <c r="H228" s="10"/>
    </row>
    <row r="229" spans="1:8" ht="12.75">
      <c r="A229">
        <v>3612</v>
      </c>
      <c r="B229" s="9">
        <v>5139</v>
      </c>
      <c r="C229" s="9" t="s">
        <v>112</v>
      </c>
      <c r="E229" s="9"/>
      <c r="F229" s="9"/>
      <c r="G229" s="10">
        <v>100000</v>
      </c>
      <c r="H229" s="10">
        <v>100000</v>
      </c>
    </row>
    <row r="230" spans="2:8" ht="12.75">
      <c r="B230" s="9">
        <v>5151</v>
      </c>
      <c r="C230" s="9" t="s">
        <v>167</v>
      </c>
      <c r="E230" s="9"/>
      <c r="F230" s="9"/>
      <c r="G230" s="10">
        <v>250000</v>
      </c>
      <c r="H230" s="13">
        <v>280000</v>
      </c>
    </row>
    <row r="231" spans="2:8" ht="12.75">
      <c r="B231" s="9">
        <v>5153</v>
      </c>
      <c r="C231" s="9" t="s">
        <v>168</v>
      </c>
      <c r="E231" s="9"/>
      <c r="F231" s="9"/>
      <c r="G231" s="10">
        <v>850000</v>
      </c>
      <c r="H231" s="13">
        <v>1000000</v>
      </c>
    </row>
    <row r="232" spans="2:8" ht="12.75">
      <c r="B232" s="9">
        <v>5154</v>
      </c>
      <c r="C232" s="9" t="s">
        <v>83</v>
      </c>
      <c r="E232" s="9"/>
      <c r="F232" s="9"/>
      <c r="G232" s="10">
        <v>60000</v>
      </c>
      <c r="H232" s="10">
        <v>60000</v>
      </c>
    </row>
    <row r="233" spans="2:8" ht="12.75">
      <c r="B233" s="9">
        <v>5161</v>
      </c>
      <c r="C233" s="9" t="s">
        <v>169</v>
      </c>
      <c r="E233" s="9"/>
      <c r="F233" s="9"/>
      <c r="G233" s="10">
        <v>500</v>
      </c>
      <c r="H233" s="10">
        <v>500</v>
      </c>
    </row>
    <row r="234" spans="2:8" ht="12.75">
      <c r="B234" s="9">
        <v>5163</v>
      </c>
      <c r="C234" s="9" t="s">
        <v>170</v>
      </c>
      <c r="E234" s="9"/>
      <c r="F234" s="9"/>
      <c r="G234" s="10">
        <v>4000</v>
      </c>
      <c r="H234" s="10">
        <v>4000</v>
      </c>
    </row>
    <row r="235" spans="2:8" ht="12.75">
      <c r="B235" s="9">
        <v>5168</v>
      </c>
      <c r="C235" s="9" t="s">
        <v>171</v>
      </c>
      <c r="E235" s="9"/>
      <c r="F235" s="9"/>
      <c r="G235" s="10">
        <v>4000</v>
      </c>
      <c r="H235" s="10">
        <v>4000</v>
      </c>
    </row>
    <row r="236" spans="2:8" ht="12.75">
      <c r="B236" s="9">
        <v>5169</v>
      </c>
      <c r="C236" s="9" t="s">
        <v>72</v>
      </c>
      <c r="E236" s="9"/>
      <c r="F236" s="9"/>
      <c r="G236" s="10">
        <v>80000</v>
      </c>
      <c r="H236" s="10">
        <v>80000</v>
      </c>
    </row>
    <row r="237" spans="2:8" ht="12.75">
      <c r="B237" s="9">
        <v>5171</v>
      </c>
      <c r="C237" s="9" t="s">
        <v>172</v>
      </c>
      <c r="E237" s="9"/>
      <c r="F237" s="9"/>
      <c r="G237" s="10">
        <v>1200000</v>
      </c>
      <c r="H237" s="13">
        <v>1100000</v>
      </c>
    </row>
    <row r="238" spans="2:8" ht="12.75">
      <c r="B238" s="15">
        <v>6121</v>
      </c>
      <c r="C238" s="15" t="s">
        <v>173</v>
      </c>
      <c r="E238" s="9"/>
      <c r="F238" s="9"/>
      <c r="G238" s="10">
        <v>0</v>
      </c>
      <c r="H238" s="13">
        <v>764000</v>
      </c>
    </row>
    <row r="239" spans="2:8" ht="13.5" thickBot="1">
      <c r="B239" s="6"/>
      <c r="C239" s="19" t="s">
        <v>174</v>
      </c>
      <c r="D239" s="6"/>
      <c r="E239" s="6"/>
      <c r="F239" s="6"/>
      <c r="G239" s="18">
        <f>SUM(G229:G238)</f>
        <v>2548500</v>
      </c>
      <c r="H239" s="18">
        <f>SUM(H229:H238)</f>
        <v>3392500</v>
      </c>
    </row>
    <row r="240" spans="2:8" ht="12.75">
      <c r="B240" s="9"/>
      <c r="C240" s="9"/>
      <c r="D240" s="9"/>
      <c r="E240" s="9"/>
      <c r="F240" s="9"/>
      <c r="G240" s="10"/>
      <c r="H240" s="10"/>
    </row>
    <row r="241" spans="2:8" ht="13.5" thickBot="1">
      <c r="B241" s="9"/>
      <c r="C241" s="9"/>
      <c r="D241" s="9"/>
      <c r="E241" s="9"/>
      <c r="F241" s="9"/>
      <c r="G241" s="10"/>
      <c r="H241" s="10"/>
    </row>
    <row r="242" spans="2:8" ht="17.25" thickBot="1" thickTop="1">
      <c r="B242" s="55"/>
      <c r="C242" s="41" t="s">
        <v>160</v>
      </c>
      <c r="D242" s="55"/>
      <c r="E242" s="55"/>
      <c r="F242" s="55"/>
      <c r="G242" s="42">
        <f>G239</f>
        <v>2548500</v>
      </c>
      <c r="H242" s="42">
        <f>H239</f>
        <v>3392500</v>
      </c>
    </row>
    <row r="243" spans="2:8" ht="13.5" thickTop="1">
      <c r="B243" s="9"/>
      <c r="C243" s="23"/>
      <c r="D243" s="23"/>
      <c r="E243" s="23"/>
      <c r="F243" s="23"/>
      <c r="G243" s="37"/>
      <c r="H243" s="37"/>
    </row>
    <row r="244" spans="2:8" ht="12.75">
      <c r="B244" s="9"/>
      <c r="C244" s="23"/>
      <c r="D244" s="23"/>
      <c r="E244" s="23"/>
      <c r="F244" s="23"/>
      <c r="G244" s="37"/>
      <c r="H244" s="37"/>
    </row>
    <row r="245" spans="2:8" ht="13.5" thickBot="1">
      <c r="B245" s="6"/>
      <c r="C245" s="19"/>
      <c r="D245" s="19"/>
      <c r="E245" s="19"/>
      <c r="F245" s="19"/>
      <c r="G245" s="18"/>
      <c r="H245" s="18"/>
    </row>
    <row r="246" spans="2:8" ht="12.75">
      <c r="B246" s="9"/>
      <c r="C246" s="23"/>
      <c r="D246" s="23"/>
      <c r="E246" s="23"/>
      <c r="F246" s="23"/>
      <c r="G246" s="37"/>
      <c r="H246" s="37"/>
    </row>
    <row r="247" spans="2:8" ht="15.75">
      <c r="B247" s="9"/>
      <c r="C247" s="23"/>
      <c r="D247" s="8"/>
      <c r="E247" s="8"/>
      <c r="F247" s="8"/>
      <c r="G247" s="37"/>
      <c r="H247" s="37"/>
    </row>
    <row r="248" spans="2:8" ht="12.75">
      <c r="B248" s="9"/>
      <c r="C248" s="9"/>
      <c r="D248" s="9"/>
      <c r="E248" s="9"/>
      <c r="F248" s="9"/>
      <c r="G248" s="10"/>
      <c r="H248" s="10"/>
    </row>
    <row r="249" spans="2:8" ht="12.75">
      <c r="B249" s="9"/>
      <c r="C249" s="9"/>
      <c r="D249" s="23"/>
      <c r="E249" s="23"/>
      <c r="F249" s="23"/>
      <c r="G249" s="37"/>
      <c r="H249" s="37"/>
    </row>
    <row r="250" spans="2:8" ht="12.75">
      <c r="B250" s="23" t="s">
        <v>175</v>
      </c>
      <c r="C250" s="9"/>
      <c r="D250" s="23"/>
      <c r="E250" s="23"/>
      <c r="F250" s="23"/>
      <c r="G250" s="37"/>
      <c r="H250" s="37"/>
    </row>
    <row r="251" spans="2:8" ht="12.75">
      <c r="B251" s="9"/>
      <c r="C251" s="9"/>
      <c r="D251" s="23"/>
      <c r="E251" s="23"/>
      <c r="F251" s="23"/>
      <c r="G251" s="37"/>
      <c r="H251" s="37"/>
    </row>
    <row r="252" spans="2:8" ht="12.75">
      <c r="B252" s="9"/>
      <c r="C252" s="9" t="s">
        <v>40</v>
      </c>
      <c r="D252" s="9"/>
      <c r="E252" s="9"/>
      <c r="F252" s="9"/>
      <c r="G252" s="10">
        <f>G225</f>
        <v>1728000</v>
      </c>
      <c r="H252" s="10">
        <f>H225</f>
        <v>1728000</v>
      </c>
    </row>
    <row r="253" spans="2:8" ht="12.75">
      <c r="B253" s="9"/>
      <c r="C253" s="9" t="s">
        <v>160</v>
      </c>
      <c r="D253" s="9"/>
      <c r="E253" s="9"/>
      <c r="F253" s="9"/>
      <c r="G253" s="10">
        <f>G242</f>
        <v>2548500</v>
      </c>
      <c r="H253" s="10">
        <f>H242</f>
        <v>3392500</v>
      </c>
    </row>
    <row r="254" spans="2:8" ht="13.5" thickBot="1">
      <c r="B254" s="6">
        <v>8115</v>
      </c>
      <c r="C254" s="19" t="s">
        <v>176</v>
      </c>
      <c r="D254" s="6"/>
      <c r="E254" s="6"/>
      <c r="F254" s="6"/>
      <c r="G254" s="18">
        <f>G252-G253</f>
        <v>-820500</v>
      </c>
      <c r="H254" s="18">
        <f>H252-H253</f>
        <v>-1664500</v>
      </c>
    </row>
    <row r="255" spans="2:8" ht="12.75">
      <c r="B255" s="9"/>
      <c r="C255" s="23"/>
      <c r="D255" s="9"/>
      <c r="E255" s="9"/>
      <c r="F255" s="9"/>
      <c r="G255" s="68"/>
      <c r="H255" s="68"/>
    </row>
    <row r="256" spans="7:8" ht="12.75">
      <c r="G256" s="31"/>
      <c r="H256" s="31"/>
    </row>
    <row r="257" spans="2:8" ht="15.75">
      <c r="B257" s="8" t="s">
        <v>177</v>
      </c>
      <c r="C257" s="9"/>
      <c r="G257" s="31"/>
      <c r="H257" s="31"/>
    </row>
    <row r="258" spans="7:8" ht="12.75">
      <c r="G258" s="31"/>
      <c r="H258" s="31"/>
    </row>
    <row r="259" spans="2:8" ht="12.75">
      <c r="B259" t="s">
        <v>3</v>
      </c>
      <c r="C259" t="s">
        <v>178</v>
      </c>
      <c r="G259" s="47">
        <f>G57</f>
        <v>6672074</v>
      </c>
      <c r="H259" s="47">
        <f>H57</f>
        <v>15312223</v>
      </c>
    </row>
    <row r="260" spans="2:8" ht="13.5" thickBot="1">
      <c r="B260" t="s">
        <v>3</v>
      </c>
      <c r="C260" t="s">
        <v>175</v>
      </c>
      <c r="G260" s="47">
        <f>G225</f>
        <v>1728000</v>
      </c>
      <c r="H260" s="47">
        <f>H225</f>
        <v>1728000</v>
      </c>
    </row>
    <row r="261" spans="2:8" ht="13.5" thickBot="1">
      <c r="B261" s="69" t="s">
        <v>40</v>
      </c>
      <c r="C261" s="70"/>
      <c r="D261" s="70"/>
      <c r="E261" s="70"/>
      <c r="F261" s="70"/>
      <c r="G261" s="71">
        <f>SUM(G259:G260)</f>
        <v>8400074</v>
      </c>
      <c r="H261" s="71">
        <f>SUM(H259:H260)</f>
        <v>17040223</v>
      </c>
    </row>
    <row r="262" spans="7:8" ht="12.75">
      <c r="G262" s="47"/>
      <c r="H262" s="47"/>
    </row>
    <row r="263" spans="2:8" ht="12.75">
      <c r="B263" t="s">
        <v>179</v>
      </c>
      <c r="C263" t="s">
        <v>178</v>
      </c>
      <c r="G263" s="47">
        <f>G207</f>
        <v>9467781</v>
      </c>
      <c r="H263" s="47">
        <f>H207</f>
        <v>16614441</v>
      </c>
    </row>
    <row r="264" spans="2:8" ht="13.5" thickBot="1">
      <c r="B264" t="s">
        <v>179</v>
      </c>
      <c r="C264" t="s">
        <v>175</v>
      </c>
      <c r="G264" s="47">
        <f>G242</f>
        <v>2548500</v>
      </c>
      <c r="H264" s="47">
        <f>H242</f>
        <v>3392500</v>
      </c>
    </row>
    <row r="265" spans="2:8" ht="13.5" thickBot="1">
      <c r="B265" s="69" t="s">
        <v>160</v>
      </c>
      <c r="C265" s="70"/>
      <c r="D265" s="70"/>
      <c r="E265" s="70"/>
      <c r="F265" s="70"/>
      <c r="G265" s="71">
        <f>SUM(G263:G264)</f>
        <v>12016281</v>
      </c>
      <c r="H265" s="71">
        <f>SUM(H263:H264)</f>
        <v>20006941</v>
      </c>
    </row>
    <row r="266" spans="2:8" ht="12.75">
      <c r="B266" s="72">
        <v>8115</v>
      </c>
      <c r="C266" s="72" t="s">
        <v>180</v>
      </c>
      <c r="D266" s="72"/>
      <c r="E266" s="72"/>
      <c r="F266" s="72"/>
      <c r="G266" s="73">
        <f>SUM(G261-G265)</f>
        <v>-3616207</v>
      </c>
      <c r="H266" s="73">
        <f>SUM(H261-H265)</f>
        <v>-2966718</v>
      </c>
    </row>
    <row r="267" spans="7:8" ht="12.75">
      <c r="G267" s="31"/>
      <c r="H267" s="31"/>
    </row>
    <row r="268" spans="7:8" ht="12.75">
      <c r="G268" s="47"/>
      <c r="H268" s="47"/>
    </row>
    <row r="269" spans="7:8" ht="12.75">
      <c r="G269" s="47"/>
      <c r="H269" s="47"/>
    </row>
    <row r="270" spans="7:8" ht="12.75">
      <c r="G270" s="47"/>
      <c r="H270" s="47"/>
    </row>
    <row r="271" spans="2:7" ht="18">
      <c r="B271" s="74"/>
      <c r="C271" s="59"/>
      <c r="D271" s="9"/>
      <c r="E271" s="9"/>
      <c r="F271" s="75"/>
      <c r="G271" s="31"/>
    </row>
    <row r="272" spans="2:7" ht="12.75">
      <c r="B272" s="9"/>
      <c r="C272" s="9"/>
      <c r="D272" s="9"/>
      <c r="E272" s="9"/>
      <c r="F272" s="9"/>
      <c r="G272" s="31"/>
    </row>
    <row r="273" spans="2:7" ht="12.75">
      <c r="B273" s="9" t="s">
        <v>181</v>
      </c>
      <c r="C273" s="9"/>
      <c r="D273" s="9"/>
      <c r="E273" s="9" t="s">
        <v>182</v>
      </c>
      <c r="F273" s="9"/>
      <c r="G273" s="31"/>
    </row>
    <row r="274" spans="2:7" ht="15.75">
      <c r="B274" s="14" t="s">
        <v>183</v>
      </c>
      <c r="C274" s="8"/>
      <c r="D274" s="8"/>
      <c r="E274" s="76" t="s">
        <v>184</v>
      </c>
      <c r="F274" s="77"/>
      <c r="G274" s="31"/>
    </row>
    <row r="275" ht="12.75">
      <c r="G275" s="31"/>
    </row>
    <row r="276" spans="2:7" ht="12.75">
      <c r="B276" t="s">
        <v>185</v>
      </c>
      <c r="G276" s="31"/>
    </row>
    <row r="277" ht="12.75">
      <c r="G277" s="3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2006-11-13T15:03:56Z</dcterms:created>
  <dcterms:modified xsi:type="dcterms:W3CDTF">2006-11-13T15:05:17Z</dcterms:modified>
  <cp:category/>
  <cp:version/>
  <cp:contentType/>
  <cp:contentStatus/>
</cp:coreProperties>
</file>